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https://businessdepot-my.sharepoint.com/personal/b_sutcliffe_businessdepot_com_au/Documents/businessDEPOT/Events/Webinar/Financial Planning/Personal cashflow/"/>
    </mc:Choice>
  </mc:AlternateContent>
  <xr:revisionPtr revIDLastSave="0" documentId="8_{D70D7C2C-ED7F-4EF7-AD91-6A67A6E7831A}" xr6:coauthVersionLast="46" xr6:coauthVersionMax="46" xr10:uidLastSave="{00000000-0000-0000-0000-000000000000}"/>
  <bookViews>
    <workbookView xWindow="780" yWindow="780" windowWidth="21600" windowHeight="11265" xr2:uid="{00000000-000D-0000-FFFF-FFFF00000000}"/>
  </bookViews>
  <sheets>
    <sheet name="Income and Expenditure" sheetId="8" r:id="rId1"/>
    <sheet name="Expense Summary" sheetId="7" r:id="rId2"/>
    <sheet name="Assets &amp; Liabilities" sheetId="6" r:id="rId3"/>
    <sheet name="Superannuation" sheetId="9" r:id="rId4"/>
    <sheet name="Loans Calculators" sheetId="3" r:id="rId5"/>
  </sheets>
  <definedNames>
    <definedName name="_xlnm._FilterDatabase" localSheetId="1" hidden="1">'Expense Summary'!$H$50:$H$51</definedName>
    <definedName name="_xlnm._FilterDatabase" localSheetId="3" hidden="1">Superannuation!$I$4:$I$5</definedName>
    <definedName name="_xlnm.Print_Area" localSheetId="2">'Assets &amp; Liabilities'!$A$1:$H$59</definedName>
    <definedName name="_xlnm.Print_Area" localSheetId="0">'Income and Expenditure'!$A$1:$G$62</definedName>
    <definedName name="_xlnm.Print_Area" localSheetId="4">'Loans Calculators'!$A$1:$H$11</definedName>
    <definedName name="_xlnm.Print_Area" localSheetId="3">Superannuation!$A$1:$G$88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9" l="1"/>
  <c r="C9" i="6" s="1"/>
  <c r="G75" i="9"/>
  <c r="E44" i="6"/>
  <c r="H44" i="6"/>
  <c r="G31" i="6"/>
  <c r="D22" i="6"/>
  <c r="E21" i="6"/>
  <c r="E20" i="6"/>
  <c r="E19" i="6"/>
  <c r="E18" i="6"/>
  <c r="E17" i="6"/>
  <c r="E16" i="6"/>
  <c r="E14" i="6"/>
  <c r="B17" i="8"/>
  <c r="B23" i="8"/>
  <c r="C17" i="8"/>
  <c r="B40" i="8"/>
  <c r="C40" i="8"/>
  <c r="C10" i="6"/>
  <c r="C22" i="6" l="1"/>
  <c r="B25" i="8"/>
  <c r="B41" i="8" s="1"/>
  <c r="G36" i="8"/>
  <c r="C23" i="8"/>
  <c r="C25" i="8" s="1"/>
  <c r="C41" i="8" s="1"/>
  <c r="E10" i="6"/>
  <c r="E58" i="6"/>
  <c r="D16" i="6"/>
  <c r="E4" i="6"/>
  <c r="E5" i="6"/>
  <c r="E6" i="6"/>
  <c r="E7" i="6"/>
  <c r="E8" i="6"/>
  <c r="E11" i="6"/>
  <c r="E12" i="6"/>
  <c r="E13" i="6"/>
  <c r="E15" i="6"/>
  <c r="G26" i="8"/>
  <c r="B23" i="7" s="1"/>
  <c r="D1" i="6"/>
  <c r="F53" i="8"/>
  <c r="F34" i="8"/>
  <c r="F21" i="8"/>
  <c r="F17" i="8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34" i="7"/>
  <c r="A21" i="7"/>
  <c r="A22" i="7"/>
  <c r="A23" i="7"/>
  <c r="A24" i="7"/>
  <c r="A25" i="7"/>
  <c r="A26" i="7"/>
  <c r="A27" i="7"/>
  <c r="A28" i="7"/>
  <c r="A29" i="7"/>
  <c r="A30" i="7"/>
  <c r="A20" i="7"/>
  <c r="A8" i="7"/>
  <c r="A9" i="7"/>
  <c r="A10" i="7"/>
  <c r="A11" i="7"/>
  <c r="A12" i="7"/>
  <c r="A7" i="7"/>
  <c r="A1" i="7"/>
  <c r="G11" i="8"/>
  <c r="G12" i="8"/>
  <c r="B8" i="7" s="1"/>
  <c r="G13" i="8"/>
  <c r="B9" i="7" s="1"/>
  <c r="G14" i="8"/>
  <c r="B10" i="7" s="1"/>
  <c r="G15" i="8"/>
  <c r="B11" i="7" s="1"/>
  <c r="G16" i="8"/>
  <c r="B12" i="7" s="1"/>
  <c r="G19" i="8"/>
  <c r="G20" i="8"/>
  <c r="G23" i="8"/>
  <c r="G24" i="8"/>
  <c r="B21" i="7" s="1"/>
  <c r="G25" i="8"/>
  <c r="B22" i="7" s="1"/>
  <c r="G27" i="8"/>
  <c r="B24" i="7" s="1"/>
  <c r="G28" i="8"/>
  <c r="B25" i="7" s="1"/>
  <c r="G29" i="8"/>
  <c r="B26" i="7" s="1"/>
  <c r="G30" i="8"/>
  <c r="B27" i="7" s="1"/>
  <c r="G31" i="8"/>
  <c r="B28" i="7" s="1"/>
  <c r="G32" i="8"/>
  <c r="B29" i="7" s="1"/>
  <c r="G33" i="8"/>
  <c r="B30" i="7" s="1"/>
  <c r="B34" i="7"/>
  <c r="E34" i="7" s="1"/>
  <c r="G37" i="8"/>
  <c r="B35" i="7" s="1"/>
  <c r="C35" i="7" s="1"/>
  <c r="G38" i="8"/>
  <c r="B36" i="7" s="1"/>
  <c r="G39" i="8"/>
  <c r="B37" i="7" s="1"/>
  <c r="G40" i="8"/>
  <c r="B38" i="7" s="1"/>
  <c r="G41" i="8"/>
  <c r="B39" i="7" s="1"/>
  <c r="G42" i="8"/>
  <c r="B40" i="7" s="1"/>
  <c r="C40" i="7" s="1"/>
  <c r="G43" i="8"/>
  <c r="B41" i="7" s="1"/>
  <c r="G44" i="8"/>
  <c r="B42" i="7" s="1"/>
  <c r="G45" i="8"/>
  <c r="B43" i="7" s="1"/>
  <c r="G46" i="8"/>
  <c r="B44" i="7" s="1"/>
  <c r="D44" i="7" s="1"/>
  <c r="G47" i="8"/>
  <c r="B45" i="7" s="1"/>
  <c r="G48" i="8"/>
  <c r="B46" i="7" s="1"/>
  <c r="G49" i="8"/>
  <c r="B47" i="7" s="1"/>
  <c r="C47" i="7" s="1"/>
  <c r="G50" i="8"/>
  <c r="B48" i="7" s="1"/>
  <c r="G51" i="8"/>
  <c r="G52" i="8"/>
  <c r="J15" i="8"/>
  <c r="M15" i="8" s="1"/>
  <c r="J24" i="8"/>
  <c r="B48" i="8"/>
  <c r="B51" i="8" s="1"/>
  <c r="C48" i="8"/>
  <c r="C51" i="8" s="1"/>
  <c r="J17" i="8"/>
  <c r="J25" i="8"/>
  <c r="J18" i="8"/>
  <c r="J19" i="8"/>
  <c r="C22" i="3"/>
  <c r="C15" i="3"/>
  <c r="C7" i="3"/>
  <c r="E9" i="6"/>
  <c r="E22" i="6" l="1"/>
  <c r="C28" i="7"/>
  <c r="D28" i="7"/>
  <c r="E28" i="7"/>
  <c r="G21" i="8"/>
  <c r="E22" i="7"/>
  <c r="C22" i="7"/>
  <c r="D22" i="7"/>
  <c r="D26" i="7"/>
  <c r="C26" i="7"/>
  <c r="E26" i="7"/>
  <c r="E12" i="7"/>
  <c r="C12" i="7"/>
  <c r="D12" i="7"/>
  <c r="C42" i="7"/>
  <c r="D42" i="7"/>
  <c r="E21" i="7"/>
  <c r="C21" i="7"/>
  <c r="C27" i="7"/>
  <c r="D27" i="7"/>
  <c r="C42" i="8"/>
  <c r="C44" i="8" s="1"/>
  <c r="C44" i="7"/>
  <c r="B16" i="7"/>
  <c r="E47" i="7"/>
  <c r="E48" i="7"/>
  <c r="C48" i="7"/>
  <c r="D48" i="7"/>
  <c r="D30" i="7"/>
  <c r="E30" i="7"/>
  <c r="C30" i="7"/>
  <c r="E9" i="7"/>
  <c r="C9" i="7"/>
  <c r="D9" i="7"/>
  <c r="E11" i="7"/>
  <c r="C11" i="7"/>
  <c r="D11" i="7"/>
  <c r="E39" i="7"/>
  <c r="D39" i="7"/>
  <c r="C39" i="7"/>
  <c r="D10" i="7"/>
  <c r="C10" i="7"/>
  <c r="E10" i="7"/>
  <c r="E43" i="7"/>
  <c r="D43" i="7"/>
  <c r="C43" i="7"/>
  <c r="D8" i="7"/>
  <c r="C8" i="7"/>
  <c r="E8" i="7"/>
  <c r="D21" i="7"/>
  <c r="D47" i="7"/>
  <c r="E44" i="7"/>
  <c r="E27" i="7"/>
  <c r="E35" i="7"/>
  <c r="B17" i="7"/>
  <c r="E42" i="7"/>
  <c r="E40" i="7"/>
  <c r="B20" i="7"/>
  <c r="C20" i="7" s="1"/>
  <c r="G34" i="8"/>
  <c r="E16" i="7"/>
  <c r="E17" i="7" s="1"/>
  <c r="M17" i="8"/>
  <c r="M18" i="8" s="1"/>
  <c r="D35" i="7"/>
  <c r="D40" i="7"/>
  <c r="G53" i="8"/>
  <c r="B7" i="7"/>
  <c r="E7" i="7" s="1"/>
  <c r="E13" i="7" s="1"/>
  <c r="G17" i="8"/>
  <c r="B42" i="8"/>
  <c r="B44" i="8" s="1"/>
  <c r="C25" i="7"/>
  <c r="D25" i="7"/>
  <c r="E25" i="7"/>
  <c r="D7" i="7"/>
  <c r="C29" i="7"/>
  <c r="D29" i="7"/>
  <c r="E29" i="7"/>
  <c r="C46" i="7"/>
  <c r="D46" i="7"/>
  <c r="E46" i="7"/>
  <c r="D45" i="7"/>
  <c r="C45" i="7"/>
  <c r="E45" i="7"/>
  <c r="C41" i="7"/>
  <c r="D41" i="7"/>
  <c r="E41" i="7"/>
  <c r="E38" i="7"/>
  <c r="D38" i="7"/>
  <c r="C38" i="7"/>
  <c r="E37" i="7"/>
  <c r="C37" i="7"/>
  <c r="D37" i="7"/>
  <c r="C36" i="7"/>
  <c r="E36" i="7"/>
  <c r="D36" i="7"/>
  <c r="B49" i="7"/>
  <c r="C34" i="7"/>
  <c r="D34" i="7"/>
  <c r="F54" i="8"/>
  <c r="C24" i="7"/>
  <c r="E24" i="7"/>
  <c r="D24" i="7"/>
  <c r="C23" i="7"/>
  <c r="D23" i="7"/>
  <c r="E23" i="7"/>
  <c r="B31" i="7" l="1"/>
  <c r="B13" i="7"/>
  <c r="B51" i="7" s="1"/>
  <c r="C52" i="8"/>
  <c r="D20" i="7"/>
  <c r="D31" i="7" s="1"/>
  <c r="D13" i="7"/>
  <c r="E20" i="7"/>
  <c r="E31" i="7" s="1"/>
  <c r="D16" i="7"/>
  <c r="D17" i="7" s="1"/>
  <c r="C16" i="7"/>
  <c r="C17" i="7" s="1"/>
  <c r="C7" i="7"/>
  <c r="C13" i="7" s="1"/>
  <c r="C31" i="7"/>
  <c r="E49" i="7"/>
  <c r="G54" i="8"/>
  <c r="C53" i="8" s="1"/>
  <c r="D49" i="7"/>
  <c r="C49" i="7"/>
  <c r="C51" i="7" l="1"/>
  <c r="C54" i="8"/>
  <c r="C55" i="8" s="1"/>
  <c r="E51" i="7"/>
  <c r="D5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Terri Martin</author>
    <author>Damien Freeman</author>
  </authors>
  <commentList>
    <comment ref="A11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Excluding 9% Super Guarantee 
</t>
        </r>
      </text>
    </comment>
    <comment ref="D14" authorId="1" shapeId="0" xr:uid="{00000000-0006-0000-0000-000002000000}">
      <text>
        <r>
          <rPr>
            <b/>
            <sz val="10"/>
            <color indexed="81"/>
            <rFont val="Tahoma"/>
            <family val="2"/>
          </rPr>
          <t>= (Balance x 0.05) x 12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Damien Freeman</author>
    <author>Nicholas Farry</author>
  </authors>
  <commentList>
    <comment ref="C9" authorId="0" shapeId="0" xr:uid="{00000000-0006-0000-0200-000001000000}">
      <text>
        <r>
          <rPr>
            <b/>
            <sz val="10"/>
            <color rgb="FF000000"/>
            <rFont val="Tahoma"/>
            <family val="2"/>
          </rPr>
          <t>Complete Superannuation Worksheet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16" authorId="1" shapeId="0" xr:uid="{00000000-0006-0000-0200-000002000000}">
      <text>
        <r>
          <rPr>
            <b/>
            <sz val="10"/>
            <color rgb="FF000000"/>
            <rFont val="Tahoma"/>
            <family val="2"/>
          </rPr>
          <t>Complete Credit Card Details Below: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Damien</author>
    <author>Damien Freeman</author>
  </authors>
  <commentList>
    <comment ref="A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Accumulation or Defined Benefit</t>
        </r>
      </text>
    </comment>
    <comment ref="A16" authorId="1" shapeId="0" xr:uid="{00000000-0006-0000-0300-000002000000}">
      <text>
        <r>
          <rPr>
            <b/>
            <sz val="10"/>
            <color indexed="81"/>
            <rFont val="Tahoma"/>
            <family val="2"/>
          </rPr>
          <t>Deductible to Employer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49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Accumulation or Defined Benefit</t>
        </r>
      </text>
    </comment>
    <comment ref="A60" authorId="1" shapeId="0" xr:uid="{00000000-0006-0000-0300-000004000000}">
      <text>
        <r>
          <rPr>
            <b/>
            <sz val="10"/>
            <color indexed="81"/>
            <rFont val="Tahoma"/>
            <family val="2"/>
          </rPr>
          <t>Deductible to Employer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Damien Freeman</author>
  </authors>
  <commentList>
    <comment ref="C6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>Enter as a negative...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3" authorId="0" shapeId="0" xr:uid="{00000000-0006-0000-0400-000002000000}">
      <text>
        <r>
          <rPr>
            <b/>
            <sz val="10"/>
            <color indexed="81"/>
            <rFont val="Tahoma"/>
            <family val="2"/>
          </rPr>
          <t>Enter as a negative...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<sst xmlns="http://schemas.openxmlformats.org/spreadsheetml/2006/main" count="356" uniqueCount="225">
  <si>
    <t>Living Expenses</t>
  </si>
  <si>
    <t>Annually</t>
  </si>
  <si>
    <t>Sub Total</t>
  </si>
  <si>
    <t>Details</t>
  </si>
  <si>
    <t>Liabilities $</t>
  </si>
  <si>
    <t>Net Worth $</t>
  </si>
  <si>
    <t>Notes</t>
  </si>
  <si>
    <t>Household Contents</t>
  </si>
  <si>
    <t>Other Liabilities</t>
  </si>
  <si>
    <t>Year Started</t>
  </si>
  <si>
    <t>Loan Limit</t>
  </si>
  <si>
    <t>Current Interest Rate</t>
  </si>
  <si>
    <t>Calendar Monthly Repayments</t>
  </si>
  <si>
    <t>Total</t>
  </si>
  <si>
    <t>Totals</t>
  </si>
  <si>
    <t>Credit Card Details</t>
  </si>
  <si>
    <t>Holidays</t>
  </si>
  <si>
    <t>Groceries</t>
  </si>
  <si>
    <t>Electricity &amp; Gas</t>
  </si>
  <si>
    <t>Bank &amp; Branch</t>
  </si>
  <si>
    <t>Joint Net Disposable Income</t>
  </si>
  <si>
    <t>Debt Commitments</t>
  </si>
  <si>
    <t>Fixed Expenses/Bills</t>
  </si>
  <si>
    <t>Home &amp; Contents Insurance</t>
  </si>
  <si>
    <t>Private Health Insurance</t>
  </si>
  <si>
    <t>Tobacco</t>
  </si>
  <si>
    <t>Work Expenses</t>
  </si>
  <si>
    <t>Tax</t>
  </si>
  <si>
    <t>Lower</t>
  </si>
  <si>
    <t>Upper</t>
  </si>
  <si>
    <t>Step 1</t>
  </si>
  <si>
    <t>Step 2</t>
  </si>
  <si>
    <t>Step 3</t>
  </si>
  <si>
    <t>Step 4</t>
  </si>
  <si>
    <t>Step 5</t>
  </si>
  <si>
    <t>Medicare Levy</t>
  </si>
  <si>
    <t>Loan Calculators</t>
  </si>
  <si>
    <t>Years to Repay</t>
  </si>
  <si>
    <t>Years Remaining</t>
  </si>
  <si>
    <t>Monthly Payment Required</t>
  </si>
  <si>
    <t>Years</t>
  </si>
  <si>
    <t>Payment Required</t>
  </si>
  <si>
    <t>Interest Rate</t>
  </si>
  <si>
    <t>Monthly Payment</t>
  </si>
  <si>
    <t>Amount Outstanding</t>
  </si>
  <si>
    <t>Rate Quoted (% pa)</t>
  </si>
  <si>
    <t>Salary Packaging Expenses</t>
  </si>
  <si>
    <t>Other</t>
  </si>
  <si>
    <t>Rental Income</t>
  </si>
  <si>
    <t>Business Income</t>
  </si>
  <si>
    <t>Investment Income</t>
  </si>
  <si>
    <t>Packaged Items</t>
  </si>
  <si>
    <t>Salary Sacrifice Super</t>
  </si>
  <si>
    <t>Life/TPD/Trauma Premiums</t>
  </si>
  <si>
    <t>Motor Vehicle Insurance</t>
  </si>
  <si>
    <t>Childrens Activities</t>
  </si>
  <si>
    <t>Salary Packaging Benefits</t>
  </si>
  <si>
    <t>Non Deductible Super</t>
  </si>
  <si>
    <t>Life &amp; Super</t>
  </si>
  <si>
    <t>.</t>
  </si>
  <si>
    <t>Total Lifestyle Expenses</t>
  </si>
  <si>
    <t>Clothing &amp; Shoes</t>
  </si>
  <si>
    <t xml:space="preserve">Other </t>
  </si>
  <si>
    <t>Current Market Value $</t>
  </si>
  <si>
    <t>Owner</t>
  </si>
  <si>
    <t>Home – Residence</t>
  </si>
  <si>
    <t>Client 1 Super</t>
  </si>
  <si>
    <t>Personal Loan</t>
  </si>
  <si>
    <t>Credit Card Debt</t>
  </si>
  <si>
    <t>Notes:</t>
  </si>
  <si>
    <t>Cash Savings/Deposit Details</t>
  </si>
  <si>
    <t>Bank</t>
  </si>
  <si>
    <t>Branch</t>
  </si>
  <si>
    <t>Account Type</t>
  </si>
  <si>
    <t>Amount</t>
  </si>
  <si>
    <t>Loan/Borrowing Details</t>
  </si>
  <si>
    <t>Original Term (yrs)</t>
  </si>
  <si>
    <t>Credit Limit $</t>
  </si>
  <si>
    <t>Balance Owing $</t>
  </si>
  <si>
    <t>Balance Paid Mthly</t>
  </si>
  <si>
    <t>Fund Name</t>
  </si>
  <si>
    <t>Policy Number</t>
  </si>
  <si>
    <t>Contributions</t>
  </si>
  <si>
    <t>SGC</t>
  </si>
  <si>
    <t>Current Value</t>
  </si>
  <si>
    <t>Income Protection Cover</t>
  </si>
  <si>
    <t xml:space="preserve">     $</t>
  </si>
  <si>
    <t>Superannuation - Client 1</t>
  </si>
  <si>
    <t>Superannuation - Client 2</t>
  </si>
  <si>
    <t xml:space="preserve">     Monthly Benefit</t>
  </si>
  <si>
    <t xml:space="preserve">     Waiting Period</t>
  </si>
  <si>
    <t xml:space="preserve">     Benefit Period</t>
  </si>
  <si>
    <t xml:space="preserve">     % of Super Salary, or</t>
  </si>
  <si>
    <t>Other Emplyer Contrib.</t>
  </si>
  <si>
    <t>Life Cover (excl. fund bal.)</t>
  </si>
  <si>
    <t>TPD Cover (excl. fund bal.)</t>
  </si>
  <si>
    <t>To Roll Over</t>
  </si>
  <si>
    <t>Accumulation</t>
  </si>
  <si>
    <t>Defined Benefit</t>
  </si>
  <si>
    <t>Home Repairs / Maintenance</t>
  </si>
  <si>
    <t>Home Appliances / Furniture</t>
  </si>
  <si>
    <t>Dining / Alcohol / Entertainment</t>
  </si>
  <si>
    <t>Petrol and / or Other Transport</t>
  </si>
  <si>
    <t>Medical / Dental Expenses</t>
  </si>
  <si>
    <t>Pet Care / Vet / Dry Cleaning</t>
  </si>
  <si>
    <t>Hair / Beauty</t>
  </si>
  <si>
    <t>Income Protection Premiums</t>
  </si>
  <si>
    <t>Card Type</t>
  </si>
  <si>
    <t>Car Rego &amp; Maintenance</t>
  </si>
  <si>
    <t>Deductible Investment Expenses</t>
  </si>
  <si>
    <t xml:space="preserve"> </t>
  </si>
  <si>
    <t>Employment &amp; Investment Income</t>
  </si>
  <si>
    <t xml:space="preserve">Income and Expenditure Profile For </t>
  </si>
  <si>
    <t>Assets and Liabilities Profile of</t>
  </si>
  <si>
    <t>Motor Vehicle 1</t>
  </si>
  <si>
    <t>Date Acquired</t>
  </si>
  <si>
    <t>Mortgage Type</t>
  </si>
  <si>
    <t>Amt Outstanding</t>
  </si>
  <si>
    <t xml:space="preserve">Base Salary / Wages </t>
  </si>
  <si>
    <t>Commissions, Bonuses, Overtime</t>
  </si>
  <si>
    <t>No</t>
  </si>
  <si>
    <t>Yes</t>
  </si>
  <si>
    <t xml:space="preserve">  Is the Savings/Deficit figure reasonable?</t>
  </si>
  <si>
    <t xml:space="preserve">  If No, why not?</t>
  </si>
  <si>
    <t>Less Tax Deductions</t>
  </si>
  <si>
    <t>Plus Franking Credits</t>
  </si>
  <si>
    <t xml:space="preserve">  - Rates</t>
  </si>
  <si>
    <t xml:space="preserve">  - Maintenance</t>
  </si>
  <si>
    <t xml:space="preserve">  - Depreciation</t>
  </si>
  <si>
    <t xml:space="preserve">  - Agent Fees</t>
  </si>
  <si>
    <t xml:space="preserve">  Do you expect your Income / Expenses to change in </t>
  </si>
  <si>
    <t xml:space="preserve"> the next 12 - 24 months?  If Yes, how?</t>
  </si>
  <si>
    <t>Newspaper &amp; Magazine Subscription</t>
  </si>
  <si>
    <t>Mastercard</t>
  </si>
  <si>
    <t>Visa</t>
  </si>
  <si>
    <t>Novated Lease - Pre Tax Contribution</t>
  </si>
  <si>
    <t>$</t>
  </si>
  <si>
    <t>Less Salary Packaging</t>
  </si>
  <si>
    <t>Add Tax Exempt Income</t>
  </si>
  <si>
    <t>Motor Vehicle 2</t>
  </si>
  <si>
    <t>Per Annum</t>
  </si>
  <si>
    <t>Per Month</t>
  </si>
  <si>
    <t>Per F'night</t>
  </si>
  <si>
    <t>Per Week</t>
  </si>
  <si>
    <t>Life, TPD &amp; Trauma Premiums</t>
  </si>
  <si>
    <t>Sub Totals</t>
  </si>
  <si>
    <t>Paid From</t>
  </si>
  <si>
    <t>Frequency</t>
  </si>
  <si>
    <t>Paid To</t>
  </si>
  <si>
    <t>Child Maintenance / Support</t>
  </si>
  <si>
    <t>Sport / Memberships</t>
  </si>
  <si>
    <t xml:space="preserve">Do any of the above loans have Deferred Establishment/Exit Fees (DEF), break costs or other Exit fees as known? </t>
  </si>
  <si>
    <t xml:space="preserve">If so, please indicate which loan and the DEF. </t>
  </si>
  <si>
    <t xml:space="preserve">Personal Loan </t>
  </si>
  <si>
    <t>Credit Card Payments</t>
  </si>
  <si>
    <t>Novated Lease - Post Tax ECM</t>
  </si>
  <si>
    <t>Family Allowance</t>
  </si>
  <si>
    <t>Freq</t>
  </si>
  <si>
    <t>M</t>
  </si>
  <si>
    <t>Personal Non-Concessional Contrib.</t>
  </si>
  <si>
    <t>Personal Concessional Contrib.</t>
  </si>
  <si>
    <t>Defered Benefit</t>
  </si>
  <si>
    <t xml:space="preserve">    Current Benefit Multiple</t>
  </si>
  <si>
    <t xml:space="preserve">    Growth Multiple</t>
  </si>
  <si>
    <t>Joint</t>
  </si>
  <si>
    <t>Client 1</t>
  </si>
  <si>
    <t>Client 2</t>
  </si>
  <si>
    <t>Accumulation Funds</t>
  </si>
  <si>
    <t>Defined Benefit Funds</t>
  </si>
  <si>
    <t>Music / Books / Crafts / Hobbies</t>
  </si>
  <si>
    <t>Tax/Accounting Costs</t>
  </si>
  <si>
    <t xml:space="preserve">  - Loan - Interest Portion</t>
  </si>
  <si>
    <t xml:space="preserve">  - Margin Loan Interest</t>
  </si>
  <si>
    <t>Professional Fees</t>
  </si>
  <si>
    <t>Maintenance</t>
  </si>
  <si>
    <t>Depreciation Add Back</t>
  </si>
  <si>
    <t>Rental Properties</t>
  </si>
  <si>
    <t>Cash at Bank/Term Deposits</t>
  </si>
  <si>
    <t>Shares/ Managed Funds 1</t>
  </si>
  <si>
    <t>Shares/ Managed Funds 2</t>
  </si>
  <si>
    <t>Insurance Cash Value</t>
  </si>
  <si>
    <t xml:space="preserve">Have you or your spose ever been declared bankrupt or insolvent, or has the estate been assigned for the benefit of creditors? </t>
  </si>
  <si>
    <t xml:space="preserve">Have you or your spouse ever been shareholders or officers of a company of which a manager, reciever or liquidator has been appointed? </t>
  </si>
  <si>
    <t xml:space="preserve">Is there any unsatisfied judgement entered in any court against you, your spouse or any company of which either of you or your spouse are or were a shareholder or officer? </t>
  </si>
  <si>
    <t>Type of Fund</t>
  </si>
  <si>
    <t>Date of Statement</t>
  </si>
  <si>
    <t xml:space="preserve">Eligible Service Date </t>
  </si>
  <si>
    <t>Salary Sacrifice Standard Contrib.</t>
  </si>
  <si>
    <t>Salary Sacrifice Voluntary Contrib.</t>
  </si>
  <si>
    <t>Insured Benefits</t>
  </si>
  <si>
    <t xml:space="preserve">    Tax Free Component</t>
  </si>
  <si>
    <t xml:space="preserve">    Taxable Component</t>
  </si>
  <si>
    <t xml:space="preserve">     - Preserved Amount</t>
  </si>
  <si>
    <t xml:space="preserve">     - Unrestricted Non Preserved</t>
  </si>
  <si>
    <t xml:space="preserve">     - Restricted Non Preserved</t>
  </si>
  <si>
    <t>HECS/HELP/PELS Debt or SFSS Loan</t>
  </si>
  <si>
    <t xml:space="preserve"> - Client 1</t>
  </si>
  <si>
    <t xml:space="preserve"> - Client 2</t>
  </si>
  <si>
    <t>Gifts / Donations</t>
  </si>
  <si>
    <t>Yes/No</t>
  </si>
  <si>
    <t>Provide explanation</t>
  </si>
  <si>
    <t>Your Household Savings Ratio:</t>
  </si>
  <si>
    <t>Can savings capacity be demonstrated?</t>
  </si>
  <si>
    <t>A</t>
  </si>
  <si>
    <t>Q</t>
  </si>
  <si>
    <t>W</t>
  </si>
  <si>
    <r>
      <t xml:space="preserve">less </t>
    </r>
    <r>
      <rPr>
        <sz val="11"/>
        <rFont val="Century Gothic"/>
        <family val="2"/>
      </rPr>
      <t>Tax Payable</t>
    </r>
  </si>
  <si>
    <r>
      <t xml:space="preserve">add </t>
    </r>
    <r>
      <rPr>
        <sz val="11"/>
        <rFont val="Century Gothic"/>
        <family val="2"/>
      </rPr>
      <t>Tax Rebates</t>
    </r>
  </si>
  <si>
    <r>
      <t xml:space="preserve">less </t>
    </r>
    <r>
      <rPr>
        <sz val="11"/>
        <rFont val="Century Gothic"/>
        <family val="2"/>
      </rPr>
      <t>Total Lifestyle Expenses</t>
    </r>
  </si>
  <si>
    <t>[Your Name Here]</t>
  </si>
  <si>
    <t>Dec 2020 National household saving ratio:</t>
  </si>
  <si>
    <t>ABS – Australian National Accounts</t>
  </si>
  <si>
    <t>Total [A]</t>
  </si>
  <si>
    <t>Total [B]</t>
  </si>
  <si>
    <t>Assessable Income Total [C]</t>
  </si>
  <si>
    <t>Total [D]</t>
  </si>
  <si>
    <t>Taxable Income [C-D]</t>
  </si>
  <si>
    <t>Net Income Total [E]</t>
  </si>
  <si>
    <t>Total [F]</t>
  </si>
  <si>
    <t>ANNUAL CASH SAVINGS/[DEFICIT]</t>
  </si>
  <si>
    <r>
      <t>Home Mortgage [</t>
    </r>
    <r>
      <rPr>
        <sz val="10"/>
        <rFont val="Century Gothic"/>
        <family val="1"/>
      </rPr>
      <t>Principal &amp; Interest]</t>
    </r>
  </si>
  <si>
    <t>Education [fees, books]</t>
  </si>
  <si>
    <t>Phone [inc Mobile] &amp; Internet</t>
  </si>
  <si>
    <t>Council Rates [inc water] or Rent</t>
  </si>
  <si>
    <r>
      <t>Investment Loan [</t>
    </r>
    <r>
      <rPr>
        <sz val="10"/>
        <rFont val="Century Gothic"/>
        <family val="1"/>
      </rPr>
      <t>principal only]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</si>
</sst>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0.0"/>
    <numFmt numFmtId="166" formatCode="&quot;$&quot;#,##0"/>
    <numFmt numFmtId="167" formatCode="_-&quot;$&quot;* #,##0_-;\-&quot;$&quot;* #,##0_-;_-&quot;$&quot;* &quot;-&quot;??_-;_-@_-"/>
    <numFmt numFmtId="168" formatCode="_-&quot;$&quot;* #,##0_-;\-&quot;$&quot;* #,##0_-;_-&quot;$&quot;* &quot;&quot;_-;_-@_-"/>
    <numFmt numFmtId="169" formatCode="_-* #,##0.0_-;\-* #,##0.0_-;_-* &quot;-&quot;?_-;_-@_-"/>
    <numFmt numFmtId="170" formatCode="d/mm/yyyy;@"/>
  </numFmts>
  <fonts count="39" x14ac:knownFonts="1">
    <font>
      <sz val="12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8"/>
      <name val="Arial"/>
      <family val="2"/>
    </font>
    <font>
      <u/>
      <sz val="12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16"/>
      <name val="Arial"/>
      <family val="2"/>
    </font>
    <font>
      <b/>
      <sz val="8"/>
      <color indexed="81"/>
      <name val="Tahoma"/>
      <family val="2"/>
    </font>
    <font>
      <sz val="12"/>
      <color indexed="9"/>
      <name val="Arial"/>
      <family val="2"/>
    </font>
    <font>
      <b/>
      <sz val="12"/>
      <color rgb="FF000000"/>
      <name val="Arial"/>
      <family val="2"/>
    </font>
    <font>
      <sz val="12"/>
      <color rgb="FFFF0000"/>
      <name val="Arial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b/>
      <sz val="11"/>
      <name val="Century Gothic"/>
      <family val="2"/>
    </font>
    <font>
      <i/>
      <sz val="11"/>
      <name val="Century Gothic"/>
      <family val="2"/>
    </font>
    <font>
      <b/>
      <sz val="11"/>
      <color theme="0"/>
      <name val="Century Gothic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name val="Century Gothic"/>
      <family val="2"/>
    </font>
    <font>
      <sz val="10"/>
      <name val="Century Gothic"/>
      <family val="1"/>
    </font>
    <font>
      <b/>
      <sz val="12"/>
      <name val="Century Gothic"/>
      <family val="2"/>
    </font>
    <font>
      <sz val="12"/>
      <name val="Century Gothic"/>
      <family val="2"/>
    </font>
    <font>
      <sz val="12"/>
      <color indexed="16"/>
      <name val="Century Gothic"/>
      <family val="2"/>
    </font>
    <font>
      <b/>
      <sz val="12"/>
      <color indexed="8"/>
      <name val="Century Gothic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sz val="14"/>
      <name val="Century Gothic"/>
      <family val="2"/>
    </font>
    <font>
      <sz val="12"/>
      <color indexed="9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12"/>
      <color indexed="9"/>
      <name val="Century Gothic"/>
      <family val="2"/>
    </font>
    <font>
      <b/>
      <i/>
      <sz val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rgb="FFFEEB0D"/>
        <bgColor indexed="64"/>
      </patternFill>
    </fill>
    <fill>
      <patternFill patternType="solid">
        <fgColor rgb="FF363436"/>
        <bgColor indexed="42"/>
      </patternFill>
    </fill>
  </fills>
  <borders count="5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double">
        <color theme="0" tint="-0.249977111117893"/>
      </bottom>
      <diagonal/>
    </border>
    <border>
      <left/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double">
        <color theme="0" tint="-0.249977111117893"/>
      </right>
      <top/>
      <bottom/>
      <diagonal/>
    </border>
    <border>
      <left style="thin">
        <color theme="0" tint="-0.249977111117893"/>
      </left>
      <right style="double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53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vertical="center"/>
    </xf>
    <xf numFmtId="3" fontId="0" fillId="0" borderId="0" xfId="0" applyNumberFormat="1"/>
    <xf numFmtId="169" fontId="0" fillId="0" borderId="0" xfId="0" applyNumberFormat="1"/>
    <xf numFmtId="0" fontId="2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0" fontId="15" fillId="0" borderId="0" xfId="0" applyFont="1"/>
    <xf numFmtId="0" fontId="0" fillId="0" borderId="0" xfId="0" applyBorder="1" applyProtection="1">
      <protection locked="0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  <protection locked="0"/>
    </xf>
    <xf numFmtId="0" fontId="17" fillId="4" borderId="0" xfId="0" applyFont="1" applyFill="1"/>
    <xf numFmtId="0" fontId="18" fillId="0" borderId="34" xfId="0" applyFont="1" applyFill="1" applyBorder="1" applyProtection="1">
      <protection locked="0"/>
    </xf>
    <xf numFmtId="168" fontId="18" fillId="0" borderId="30" xfId="2" applyNumberFormat="1" applyFont="1" applyFill="1" applyBorder="1" applyProtection="1">
      <protection locked="0"/>
    </xf>
    <xf numFmtId="0" fontId="18" fillId="0" borderId="30" xfId="0" applyFont="1" applyFill="1" applyBorder="1" applyProtection="1">
      <protection locked="0"/>
    </xf>
    <xf numFmtId="168" fontId="19" fillId="0" borderId="30" xfId="2" applyNumberFormat="1" applyFont="1" applyFill="1" applyBorder="1" applyProtection="1">
      <protection locked="0"/>
    </xf>
    <xf numFmtId="168" fontId="18" fillId="0" borderId="35" xfId="2" applyNumberFormat="1" applyFont="1" applyFill="1" applyBorder="1"/>
    <xf numFmtId="0" fontId="20" fillId="0" borderId="34" xfId="0" applyFont="1" applyFill="1" applyBorder="1" applyAlignment="1">
      <alignment horizontal="right"/>
    </xf>
    <xf numFmtId="168" fontId="20" fillId="3" borderId="30" xfId="2" applyNumberFormat="1" applyFont="1" applyFill="1" applyBorder="1"/>
    <xf numFmtId="168" fontId="20" fillId="3" borderId="35" xfId="2" applyNumberFormat="1" applyFont="1" applyFill="1" applyBorder="1"/>
    <xf numFmtId="0" fontId="18" fillId="0" borderId="34" xfId="0" applyFont="1" applyFill="1" applyBorder="1" applyAlignment="1" applyProtection="1">
      <alignment horizontal="left"/>
      <protection locked="0"/>
    </xf>
    <xf numFmtId="168" fontId="18" fillId="3" borderId="30" xfId="2" applyNumberFormat="1" applyFont="1" applyFill="1" applyBorder="1" applyProtection="1">
      <protection locked="0"/>
    </xf>
    <xf numFmtId="168" fontId="20" fillId="0" borderId="30" xfId="2" applyNumberFormat="1" applyFont="1" applyFill="1" applyBorder="1" applyProtection="1">
      <protection locked="0"/>
    </xf>
    <xf numFmtId="0" fontId="20" fillId="0" borderId="34" xfId="0" applyFont="1" applyFill="1" applyBorder="1" applyProtection="1">
      <protection locked="0"/>
    </xf>
    <xf numFmtId="167" fontId="18" fillId="0" borderId="30" xfId="2" applyNumberFormat="1" applyFont="1" applyFill="1" applyBorder="1" applyProtection="1">
      <protection locked="0"/>
    </xf>
    <xf numFmtId="0" fontId="20" fillId="0" borderId="34" xfId="0" applyFont="1" applyFill="1" applyBorder="1"/>
    <xf numFmtId="0" fontId="21" fillId="0" borderId="34" xfId="0" applyFont="1" applyFill="1" applyBorder="1" applyProtection="1">
      <protection locked="0"/>
    </xf>
    <xf numFmtId="168" fontId="18" fillId="3" borderId="30" xfId="2" applyNumberFormat="1" applyFont="1" applyFill="1" applyBorder="1"/>
    <xf numFmtId="0" fontId="21" fillId="0" borderId="34" xfId="0" applyFont="1" applyFill="1" applyBorder="1"/>
    <xf numFmtId="0" fontId="18" fillId="0" borderId="35" xfId="0" applyFont="1" applyBorder="1" applyAlignment="1" applyProtection="1">
      <alignment horizontal="left"/>
      <protection locked="0"/>
    </xf>
    <xf numFmtId="0" fontId="20" fillId="0" borderId="36" xfId="0" applyFont="1" applyFill="1" applyBorder="1" applyAlignment="1">
      <alignment horizontal="right"/>
    </xf>
    <xf numFmtId="168" fontId="20" fillId="3" borderId="37" xfId="2" applyNumberFormat="1" applyFont="1" applyFill="1" applyBorder="1"/>
    <xf numFmtId="0" fontId="18" fillId="0" borderId="32" xfId="0" applyFont="1" applyFill="1" applyBorder="1" applyProtection="1">
      <protection locked="0"/>
    </xf>
    <xf numFmtId="168" fontId="18" fillId="0" borderId="38" xfId="2" applyNumberFormat="1" applyFont="1" applyFill="1" applyBorder="1" applyProtection="1">
      <protection locked="0"/>
    </xf>
    <xf numFmtId="0" fontId="22" fillId="5" borderId="0" xfId="0" applyFont="1" applyFill="1" applyBorder="1" applyAlignment="1">
      <alignment horizontal="left" wrapText="1"/>
    </xf>
    <xf numFmtId="3" fontId="22" fillId="5" borderId="0" xfId="0" applyNumberFormat="1" applyFont="1" applyFill="1" applyBorder="1" applyAlignment="1">
      <alignment horizontal="center" vertical="center"/>
    </xf>
    <xf numFmtId="168" fontId="20" fillId="3" borderId="39" xfId="2" applyNumberFormat="1" applyFont="1" applyFill="1" applyBorder="1"/>
    <xf numFmtId="0" fontId="18" fillId="0" borderId="38" xfId="0" applyFont="1" applyFill="1" applyBorder="1" applyProtection="1">
      <protection locked="0"/>
    </xf>
    <xf numFmtId="168" fontId="19" fillId="0" borderId="38" xfId="2" applyNumberFormat="1" applyFont="1" applyFill="1" applyBorder="1" applyProtection="1">
      <protection locked="0"/>
    </xf>
    <xf numFmtId="168" fontId="18" fillId="0" borderId="31" xfId="2" applyNumberFormat="1" applyFont="1" applyFill="1" applyBorder="1"/>
    <xf numFmtId="0" fontId="5" fillId="0" borderId="33" xfId="0" applyFont="1" applyBorder="1" applyProtection="1">
      <protection locked="0"/>
    </xf>
    <xf numFmtId="0" fontId="0" fillId="0" borderId="33" xfId="0" applyBorder="1" applyProtection="1">
      <protection locked="0"/>
    </xf>
    <xf numFmtId="0" fontId="18" fillId="0" borderId="33" xfId="0" applyFont="1" applyBorder="1" applyAlignment="1" applyProtection="1">
      <alignment horizontal="left"/>
      <protection locked="0"/>
    </xf>
    <xf numFmtId="3" fontId="18" fillId="0" borderId="35" xfId="0" applyNumberFormat="1" applyFont="1" applyFill="1" applyBorder="1" applyProtection="1">
      <protection locked="0"/>
    </xf>
    <xf numFmtId="0" fontId="22" fillId="5" borderId="0" xfId="0" applyFont="1" applyFill="1" applyBorder="1" applyAlignment="1">
      <alignment horizontal="left" vertical="center"/>
    </xf>
    <xf numFmtId="0" fontId="18" fillId="0" borderId="32" xfId="0" applyFont="1" applyFill="1" applyBorder="1" applyAlignment="1" applyProtection="1">
      <alignment horizontal="left"/>
      <protection locked="0"/>
    </xf>
    <xf numFmtId="168" fontId="20" fillId="3" borderId="37" xfId="0" applyNumberFormat="1" applyFont="1" applyFill="1" applyBorder="1"/>
    <xf numFmtId="168" fontId="20" fillId="3" borderId="39" xfId="0" applyNumberFormat="1" applyFont="1" applyFill="1" applyBorder="1"/>
    <xf numFmtId="168" fontId="20" fillId="3" borderId="41" xfId="2" applyNumberFormat="1" applyFont="1" applyFill="1" applyBorder="1"/>
    <xf numFmtId="0" fontId="20" fillId="3" borderId="41" xfId="0" applyFont="1" applyFill="1" applyBorder="1" applyAlignment="1">
      <alignment horizontal="left"/>
    </xf>
    <xf numFmtId="168" fontId="20" fillId="3" borderId="42" xfId="2" applyNumberFormat="1" applyFont="1" applyFill="1" applyBorder="1"/>
    <xf numFmtId="0" fontId="20" fillId="3" borderId="40" xfId="0" applyFont="1" applyFill="1" applyBorder="1" applyAlignment="1">
      <alignment horizontal="left"/>
    </xf>
    <xf numFmtId="0" fontId="11" fillId="0" borderId="43" xfId="0" applyFont="1" applyBorder="1" applyProtection="1">
      <protection locked="0"/>
    </xf>
    <xf numFmtId="3" fontId="22" fillId="5" borderId="45" xfId="0" applyNumberFormat="1" applyFont="1" applyFill="1" applyBorder="1" applyAlignment="1" applyProtection="1">
      <alignment horizontal="center" vertical="center"/>
    </xf>
    <xf numFmtId="168" fontId="18" fillId="0" borderId="46" xfId="2" applyNumberFormat="1" applyFont="1" applyFill="1" applyBorder="1" applyProtection="1">
      <protection locked="0"/>
    </xf>
    <xf numFmtId="168" fontId="18" fillId="0" borderId="44" xfId="2" applyNumberFormat="1" applyFont="1" applyFill="1" applyBorder="1" applyProtection="1">
      <protection locked="0"/>
    </xf>
    <xf numFmtId="168" fontId="20" fillId="3" borderId="47" xfId="2" applyNumberFormat="1" applyFont="1" applyFill="1" applyBorder="1"/>
    <xf numFmtId="3" fontId="22" fillId="5" borderId="45" xfId="0" applyNumberFormat="1" applyFont="1" applyFill="1" applyBorder="1" applyAlignment="1">
      <alignment horizontal="center" vertical="center"/>
    </xf>
    <xf numFmtId="168" fontId="18" fillId="3" borderId="44" xfId="2" applyNumberFormat="1" applyFont="1" applyFill="1" applyBorder="1" applyProtection="1">
      <protection locked="0"/>
    </xf>
    <xf numFmtId="168" fontId="20" fillId="3" borderId="44" xfId="2" applyNumberFormat="1" applyFont="1" applyFill="1" applyBorder="1"/>
    <xf numFmtId="168" fontId="20" fillId="0" borderId="44" xfId="2" applyNumberFormat="1" applyFont="1" applyFill="1" applyBorder="1" applyProtection="1">
      <protection locked="0"/>
    </xf>
    <xf numFmtId="167" fontId="18" fillId="0" borderId="44" xfId="2" applyNumberFormat="1" applyFont="1" applyFill="1" applyBorder="1" applyProtection="1">
      <protection locked="0"/>
    </xf>
    <xf numFmtId="168" fontId="18" fillId="3" borderId="44" xfId="2" applyNumberFormat="1" applyFont="1" applyFill="1" applyBorder="1"/>
    <xf numFmtId="10" fontId="20" fillId="3" borderId="46" xfId="4" applyNumberFormat="1" applyFont="1" applyFill="1" applyBorder="1" applyAlignment="1">
      <alignment horizontal="right"/>
    </xf>
    <xf numFmtId="10" fontId="20" fillId="3" borderId="44" xfId="4" applyNumberFormat="1" applyFont="1" applyFill="1" applyBorder="1" applyAlignment="1">
      <alignment horizontal="right"/>
    </xf>
    <xf numFmtId="10" fontId="21" fillId="0" borderId="44" xfId="4" applyNumberFormat="1" applyFont="1" applyFill="1" applyBorder="1"/>
    <xf numFmtId="0" fontId="17" fillId="4" borderId="0" xfId="0" applyFont="1" applyFill="1" applyBorder="1"/>
    <xf numFmtId="3" fontId="0" fillId="0" borderId="0" xfId="0" applyNumberFormat="1" applyBorder="1"/>
    <xf numFmtId="0" fontId="25" fillId="0" borderId="34" xfId="0" applyFont="1" applyFill="1" applyBorder="1" applyProtection="1">
      <protection locked="0"/>
    </xf>
    <xf numFmtId="0" fontId="25" fillId="0" borderId="49" xfId="0" applyFont="1" applyFill="1" applyBorder="1" applyProtection="1">
      <protection locked="0"/>
    </xf>
    <xf numFmtId="0" fontId="25" fillId="0" borderId="33" xfId="0" applyFont="1" applyFill="1" applyBorder="1" applyProtection="1">
      <protection locked="0"/>
    </xf>
    <xf numFmtId="0" fontId="25" fillId="0" borderId="32" xfId="0" applyFont="1" applyFill="1" applyBorder="1" applyAlignment="1">
      <alignment horizontal="left"/>
    </xf>
    <xf numFmtId="0" fontId="25" fillId="0" borderId="38" xfId="0" applyFont="1" applyFill="1" applyBorder="1" applyAlignment="1">
      <alignment horizontal="left"/>
    </xf>
    <xf numFmtId="168" fontId="25" fillId="0" borderId="31" xfId="2" applyNumberFormat="1" applyFont="1" applyFill="1" applyBorder="1"/>
    <xf numFmtId="168" fontId="25" fillId="0" borderId="29" xfId="2" applyNumberFormat="1" applyFont="1" applyFill="1" applyBorder="1" applyAlignment="1">
      <alignment horizontal="center"/>
    </xf>
    <xf numFmtId="0" fontId="25" fillId="0" borderId="33" xfId="0" applyFont="1" applyBorder="1" applyProtection="1">
      <protection locked="0"/>
    </xf>
    <xf numFmtId="3" fontId="25" fillId="0" borderId="33" xfId="0" applyNumberFormat="1" applyFont="1" applyFill="1" applyBorder="1" applyAlignment="1" applyProtection="1">
      <alignment horizontal="center"/>
      <protection locked="0"/>
    </xf>
    <xf numFmtId="0" fontId="4" fillId="0" borderId="0" xfId="0" applyFont="1"/>
    <xf numFmtId="0" fontId="27" fillId="0" borderId="0" xfId="0" applyFont="1"/>
    <xf numFmtId="0" fontId="28" fillId="0" borderId="0" xfId="0" applyFont="1"/>
    <xf numFmtId="10" fontId="28" fillId="0" borderId="0" xfId="0" applyNumberFormat="1" applyFont="1"/>
    <xf numFmtId="3" fontId="28" fillId="0" borderId="0" xfId="0" applyNumberFormat="1" applyFont="1"/>
    <xf numFmtId="0" fontId="28" fillId="0" borderId="1" xfId="0" applyFont="1" applyBorder="1"/>
    <xf numFmtId="0" fontId="28" fillId="0" borderId="2" xfId="0" applyFont="1" applyBorder="1"/>
    <xf numFmtId="10" fontId="28" fillId="0" borderId="3" xfId="0" applyNumberFormat="1" applyFont="1" applyBorder="1"/>
    <xf numFmtId="0" fontId="28" fillId="0" borderId="3" xfId="0" applyFont="1" applyBorder="1"/>
    <xf numFmtId="0" fontId="27" fillId="0" borderId="3" xfId="0" applyFont="1" applyBorder="1"/>
    <xf numFmtId="165" fontId="27" fillId="0" borderId="3" xfId="1" applyNumberFormat="1" applyFont="1" applyBorder="1"/>
    <xf numFmtId="10" fontId="27" fillId="0" borderId="3" xfId="0" applyNumberFormat="1" applyFont="1" applyBorder="1"/>
    <xf numFmtId="0" fontId="29" fillId="0" borderId="0" xfId="0" applyFont="1"/>
    <xf numFmtId="166" fontId="30" fillId="0" borderId="3" xfId="0" applyNumberFormat="1" applyFont="1" applyBorder="1"/>
    <xf numFmtId="168" fontId="20" fillId="4" borderId="48" xfId="2" applyNumberFormat="1" applyFont="1" applyFill="1" applyBorder="1"/>
    <xf numFmtId="0" fontId="20" fillId="4" borderId="40" xfId="0" applyFont="1" applyFill="1" applyBorder="1"/>
    <xf numFmtId="0" fontId="31" fillId="0" borderId="0" xfId="0" applyFont="1"/>
    <xf numFmtId="0" fontId="32" fillId="0" borderId="0" xfId="0" applyFont="1"/>
    <xf numFmtId="0" fontId="25" fillId="0" borderId="4" xfId="0" applyFont="1" applyBorder="1"/>
    <xf numFmtId="0" fontId="32" fillId="0" borderId="4" xfId="0" applyFont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25" fillId="0" borderId="0" xfId="0" applyFont="1" applyBorder="1"/>
    <xf numFmtId="0" fontId="32" fillId="0" borderId="0" xfId="0" applyFont="1" applyBorder="1" applyAlignment="1">
      <alignment horizontal="center"/>
    </xf>
    <xf numFmtId="0" fontId="32" fillId="0" borderId="0" xfId="0" applyFont="1" applyBorder="1"/>
    <xf numFmtId="166" fontId="25" fillId="0" borderId="0" xfId="0" applyNumberFormat="1" applyFont="1"/>
    <xf numFmtId="166" fontId="32" fillId="0" borderId="11" xfId="0" applyNumberFormat="1" applyFont="1" applyBorder="1"/>
    <xf numFmtId="0" fontId="25" fillId="0" borderId="0" xfId="0" applyFont="1"/>
    <xf numFmtId="166" fontId="25" fillId="0" borderId="0" xfId="0" applyNumberFormat="1" applyFont="1" applyBorder="1"/>
    <xf numFmtId="166" fontId="32" fillId="0" borderId="0" xfId="0" applyNumberFormat="1" applyFont="1"/>
    <xf numFmtId="166" fontId="28" fillId="0" borderId="0" xfId="0" applyNumberFormat="1" applyFont="1"/>
    <xf numFmtId="0" fontId="33" fillId="0" borderId="0" xfId="0" applyFont="1" applyBorder="1" applyProtection="1">
      <protection locked="0"/>
    </xf>
    <xf numFmtId="0" fontId="33" fillId="0" borderId="0" xfId="0" applyFont="1" applyProtection="1">
      <protection locked="0"/>
    </xf>
    <xf numFmtId="0" fontId="28" fillId="0" borderId="0" xfId="0" applyFont="1" applyProtection="1">
      <protection locked="0"/>
    </xf>
    <xf numFmtId="3" fontId="28" fillId="0" borderId="0" xfId="0" applyNumberFormat="1" applyFont="1" applyProtection="1"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left" vertical="top" wrapText="1"/>
      <protection locked="0"/>
    </xf>
    <xf numFmtId="17" fontId="25" fillId="0" borderId="3" xfId="0" applyNumberFormat="1" applyFont="1" applyBorder="1" applyAlignment="1" applyProtection="1">
      <alignment horizontal="center" vertical="top" wrapText="1"/>
      <protection locked="0"/>
    </xf>
    <xf numFmtId="3" fontId="25" fillId="0" borderId="3" xfId="0" applyNumberFormat="1" applyFont="1" applyBorder="1" applyAlignment="1" applyProtection="1">
      <alignment vertical="top" wrapText="1"/>
      <protection locked="0"/>
    </xf>
    <xf numFmtId="3" fontId="25" fillId="0" borderId="3" xfId="0" applyNumberFormat="1" applyFont="1" applyBorder="1" applyAlignment="1" applyProtection="1">
      <alignment vertical="top" wrapText="1"/>
    </xf>
    <xf numFmtId="0" fontId="25" fillId="0" borderId="3" xfId="0" applyFont="1" applyBorder="1" applyAlignment="1" applyProtection="1">
      <alignment horizontal="center" vertical="top" wrapText="1"/>
      <protection locked="0"/>
    </xf>
    <xf numFmtId="0" fontId="34" fillId="0" borderId="0" xfId="0" applyFont="1" applyProtection="1">
      <protection locked="0"/>
    </xf>
    <xf numFmtId="0" fontId="25" fillId="0" borderId="3" xfId="0" applyFont="1" applyFill="1" applyBorder="1" applyAlignment="1" applyProtection="1">
      <alignment horizontal="left" vertical="top" wrapText="1"/>
      <protection locked="0"/>
    </xf>
    <xf numFmtId="0" fontId="25" fillId="0" borderId="16" xfId="0" applyFont="1" applyFill="1" applyBorder="1" applyAlignment="1" applyProtection="1">
      <alignment horizontal="left" vertical="top" wrapText="1"/>
      <protection locked="0"/>
    </xf>
    <xf numFmtId="0" fontId="32" fillId="3" borderId="1" xfId="0" applyFont="1" applyFill="1" applyBorder="1" applyAlignment="1" applyProtection="1">
      <alignment horizontal="left" vertical="top" wrapText="1"/>
      <protection locked="0"/>
    </xf>
    <xf numFmtId="0" fontId="25" fillId="3" borderId="2" xfId="0" applyFont="1" applyFill="1" applyBorder="1" applyAlignment="1" applyProtection="1">
      <alignment horizontal="center" vertical="top" wrapText="1"/>
      <protection locked="0"/>
    </xf>
    <xf numFmtId="166" fontId="32" fillId="3" borderId="3" xfId="0" applyNumberFormat="1" applyFont="1" applyFill="1" applyBorder="1" applyAlignment="1" applyProtection="1">
      <alignment vertical="top" wrapText="1"/>
    </xf>
    <xf numFmtId="0" fontId="25" fillId="3" borderId="1" xfId="0" applyFont="1" applyFill="1" applyBorder="1" applyAlignment="1" applyProtection="1">
      <alignment horizontal="center" vertical="top" wrapText="1"/>
      <protection locked="0"/>
    </xf>
    <xf numFmtId="0" fontId="32" fillId="0" borderId="17" xfId="0" applyFont="1" applyBorder="1" applyProtection="1">
      <protection locked="0"/>
    </xf>
    <xf numFmtId="0" fontId="28" fillId="0" borderId="17" xfId="0" applyFont="1" applyBorder="1" applyProtection="1">
      <protection locked="0"/>
    </xf>
    <xf numFmtId="0" fontId="32" fillId="0" borderId="0" xfId="0" applyFont="1" applyProtection="1">
      <protection locked="0"/>
    </xf>
    <xf numFmtId="0" fontId="31" fillId="3" borderId="0" xfId="0" applyFont="1" applyFill="1" applyProtection="1"/>
    <xf numFmtId="0" fontId="28" fillId="3" borderId="0" xfId="0" applyFont="1" applyFill="1" applyProtection="1"/>
    <xf numFmtId="0" fontId="31" fillId="0" borderId="0" xfId="0" applyFont="1" applyFill="1" applyProtection="1">
      <protection locked="0"/>
    </xf>
    <xf numFmtId="0" fontId="20" fillId="0" borderId="3" xfId="0" applyFont="1" applyBorder="1" applyAlignment="1" applyProtection="1">
      <alignment horizontal="center" vertical="center" wrapText="1"/>
    </xf>
    <xf numFmtId="0" fontId="25" fillId="0" borderId="3" xfId="3" applyFont="1" applyBorder="1" applyAlignment="1" applyProtection="1">
      <alignment vertical="top" wrapText="1"/>
      <protection locked="0"/>
    </xf>
    <xf numFmtId="37" fontId="25" fillId="0" borderId="3" xfId="2" applyNumberFormat="1" applyFont="1" applyBorder="1" applyAlignment="1" applyProtection="1">
      <alignment vertical="top" wrapText="1"/>
      <protection locked="0"/>
    </xf>
    <xf numFmtId="10" fontId="25" fillId="0" borderId="3" xfId="0" applyNumberFormat="1" applyFont="1" applyBorder="1" applyAlignment="1" applyProtection="1">
      <alignment horizontal="right" vertical="top" wrapText="1"/>
      <protection locked="0"/>
    </xf>
    <xf numFmtId="0" fontId="25" fillId="0" borderId="1" xfId="0" applyFont="1" applyBorder="1" applyAlignment="1" applyProtection="1">
      <alignment wrapText="1"/>
      <protection locked="0"/>
    </xf>
    <xf numFmtId="0" fontId="25" fillId="0" borderId="17" xfId="0" applyFont="1" applyBorder="1" applyAlignment="1" applyProtection="1">
      <alignment wrapText="1"/>
      <protection locked="0"/>
    </xf>
    <xf numFmtId="0" fontId="32" fillId="0" borderId="2" xfId="0" applyFont="1" applyBorder="1" applyAlignment="1" applyProtection="1">
      <alignment horizontal="right" wrapText="1"/>
      <protection locked="0"/>
    </xf>
    <xf numFmtId="166" fontId="32" fillId="3" borderId="3" xfId="0" applyNumberFormat="1" applyFont="1" applyFill="1" applyBorder="1" applyAlignment="1" applyProtection="1">
      <alignment wrapText="1"/>
    </xf>
    <xf numFmtId="0" fontId="35" fillId="0" borderId="2" xfId="0" applyFont="1" applyBorder="1" applyProtection="1">
      <protection locked="0"/>
    </xf>
    <xf numFmtId="0" fontId="28" fillId="0" borderId="1" xfId="0" applyFont="1" applyBorder="1" applyProtection="1">
      <protection locked="0"/>
    </xf>
    <xf numFmtId="3" fontId="28" fillId="0" borderId="17" xfId="0" applyNumberFormat="1" applyFont="1" applyBorder="1" applyProtection="1">
      <protection locked="0"/>
    </xf>
    <xf numFmtId="10" fontId="28" fillId="0" borderId="0" xfId="0" applyNumberFormat="1" applyFont="1" applyProtection="1">
      <protection locked="0"/>
    </xf>
    <xf numFmtId="0" fontId="32" fillId="0" borderId="5" xfId="0" applyFont="1" applyBorder="1"/>
    <xf numFmtId="0" fontId="25" fillId="0" borderId="5" xfId="0" applyFont="1" applyBorder="1" applyAlignment="1" applyProtection="1">
      <alignment horizontal="center"/>
      <protection locked="0"/>
    </xf>
    <xf numFmtId="0" fontId="32" fillId="0" borderId="6" xfId="0" applyFont="1" applyBorder="1"/>
    <xf numFmtId="0" fontId="25" fillId="0" borderId="6" xfId="0" applyFont="1" applyBorder="1" applyAlignment="1" applyProtection="1">
      <alignment horizontal="center"/>
      <protection locked="0"/>
    </xf>
    <xf numFmtId="0" fontId="37" fillId="0" borderId="0" xfId="0" applyFont="1"/>
    <xf numFmtId="0" fontId="34" fillId="0" borderId="0" xfId="0" applyFont="1"/>
    <xf numFmtId="0" fontId="32" fillId="0" borderId="7" xfId="0" applyFont="1" applyBorder="1"/>
    <xf numFmtId="170" fontId="25" fillId="0" borderId="6" xfId="0" applyNumberFormat="1" applyFont="1" applyBorder="1" applyAlignment="1" applyProtection="1">
      <alignment horizontal="center"/>
      <protection locked="0"/>
    </xf>
    <xf numFmtId="0" fontId="20" fillId="0" borderId="18" xfId="0" applyFont="1" applyBorder="1" applyAlignment="1"/>
    <xf numFmtId="0" fontId="20" fillId="0" borderId="15" xfId="0" applyFont="1" applyBorder="1" applyAlignment="1"/>
    <xf numFmtId="0" fontId="20" fillId="0" borderId="14" xfId="0" applyFont="1" applyBorder="1" applyAlignment="1"/>
    <xf numFmtId="0" fontId="38" fillId="3" borderId="7" xfId="0" applyFont="1" applyFill="1" applyBorder="1"/>
    <xf numFmtId="166" fontId="25" fillId="0" borderId="7" xfId="0" applyNumberFormat="1" applyFont="1" applyBorder="1" applyAlignment="1" applyProtection="1">
      <alignment horizontal="center"/>
      <protection locked="0"/>
    </xf>
    <xf numFmtId="0" fontId="25" fillId="0" borderId="6" xfId="0" applyFont="1" applyBorder="1"/>
    <xf numFmtId="166" fontId="25" fillId="0" borderId="6" xfId="0" applyNumberFormat="1" applyFont="1" applyBorder="1" applyAlignment="1" applyProtection="1">
      <alignment horizontal="center"/>
      <protection locked="0"/>
    </xf>
    <xf numFmtId="0" fontId="25" fillId="0" borderId="9" xfId="0" applyFont="1" applyBorder="1"/>
    <xf numFmtId="0" fontId="38" fillId="3" borderId="12" xfId="0" applyFont="1" applyFill="1" applyBorder="1"/>
    <xf numFmtId="0" fontId="25" fillId="0" borderId="12" xfId="0" applyFont="1" applyBorder="1"/>
    <xf numFmtId="0" fontId="25" fillId="0" borderId="12" xfId="0" applyFont="1" applyBorder="1" applyAlignment="1">
      <alignment horizontal="center"/>
    </xf>
    <xf numFmtId="10" fontId="25" fillId="0" borderId="9" xfId="0" applyNumberFormat="1" applyFont="1" applyBorder="1" applyAlignment="1" applyProtection="1">
      <alignment horizontal="center"/>
      <protection locked="0"/>
    </xf>
    <xf numFmtId="0" fontId="25" fillId="0" borderId="7" xfId="0" applyFont="1" applyBorder="1"/>
    <xf numFmtId="0" fontId="25" fillId="0" borderId="7" xfId="0" applyFont="1" applyBorder="1" applyAlignment="1">
      <alignment horizontal="center"/>
    </xf>
    <xf numFmtId="0" fontId="25" fillId="0" borderId="8" xfId="0" applyFont="1" applyBorder="1"/>
    <xf numFmtId="166" fontId="25" fillId="0" borderId="8" xfId="0" applyNumberFormat="1" applyFont="1" applyBorder="1" applyAlignment="1" applyProtection="1">
      <alignment horizontal="center"/>
      <protection locked="0"/>
    </xf>
    <xf numFmtId="0" fontId="20" fillId="0" borderId="9" xfId="0" applyFont="1" applyBorder="1"/>
    <xf numFmtId="0" fontId="20" fillId="0" borderId="19" xfId="0" applyFont="1" applyBorder="1" applyAlignment="1"/>
    <xf numFmtId="0" fontId="20" fillId="0" borderId="13" xfId="0" applyFont="1" applyBorder="1" applyAlignment="1"/>
    <xf numFmtId="0" fontId="20" fillId="0" borderId="10" xfId="0" applyFont="1" applyBorder="1" applyAlignment="1"/>
    <xf numFmtId="166" fontId="25" fillId="0" borderId="9" xfId="0" applyNumberFormat="1" applyFont="1" applyBorder="1" applyAlignment="1" applyProtection="1">
      <alignment horizontal="center"/>
      <protection locked="0"/>
    </xf>
    <xf numFmtId="0" fontId="32" fillId="0" borderId="8" xfId="0" applyFont="1" applyBorder="1"/>
    <xf numFmtId="0" fontId="25" fillId="0" borderId="8" xfId="0" applyFont="1" applyBorder="1" applyAlignment="1" applyProtection="1">
      <alignment horizontal="center"/>
      <protection locked="0"/>
    </xf>
    <xf numFmtId="166" fontId="25" fillId="4" borderId="9" xfId="0" applyNumberFormat="1" applyFont="1" applyFill="1" applyBorder="1" applyAlignment="1" applyProtection="1">
      <alignment horizontal="center"/>
      <protection locked="0"/>
    </xf>
    <xf numFmtId="167" fontId="27" fillId="4" borderId="0" xfId="2" applyNumberFormat="1" applyFont="1" applyFill="1"/>
    <xf numFmtId="37" fontId="28" fillId="4" borderId="3" xfId="1" applyNumberFormat="1" applyFont="1" applyFill="1" applyBorder="1"/>
    <xf numFmtId="10" fontId="28" fillId="4" borderId="3" xfId="0" applyNumberFormat="1" applyFont="1" applyFill="1" applyBorder="1"/>
    <xf numFmtId="165" fontId="28" fillId="4" borderId="3" xfId="0" applyNumberFormat="1" applyFont="1" applyFill="1" applyBorder="1"/>
    <xf numFmtId="0" fontId="28" fillId="0" borderId="4" xfId="0" applyFont="1" applyBorder="1"/>
    <xf numFmtId="9" fontId="28" fillId="0" borderId="0" xfId="4" applyFont="1"/>
    <xf numFmtId="164" fontId="28" fillId="0" borderId="0" xfId="4" applyNumberFormat="1" applyFont="1"/>
    <xf numFmtId="3" fontId="28" fillId="0" borderId="4" xfId="0" applyNumberFormat="1" applyFont="1" applyBorder="1"/>
    <xf numFmtId="9" fontId="28" fillId="0" borderId="4" xfId="4" applyFont="1" applyBorder="1"/>
    <xf numFmtId="0" fontId="28" fillId="0" borderId="0" xfId="0" applyFont="1" applyBorder="1"/>
    <xf numFmtId="0" fontId="32" fillId="0" borderId="0" xfId="0" applyFont="1" applyProtection="1"/>
    <xf numFmtId="164" fontId="28" fillId="0" borderId="4" xfId="4" applyNumberFormat="1" applyFont="1" applyBorder="1"/>
    <xf numFmtId="0" fontId="32" fillId="0" borderId="0" xfId="0" applyFont="1" applyBorder="1" applyProtection="1"/>
    <xf numFmtId="0" fontId="28" fillId="0" borderId="0" xfId="0" applyFont="1" applyBorder="1" applyProtection="1"/>
    <xf numFmtId="0" fontId="32" fillId="0" borderId="0" xfId="0" applyFont="1" applyBorder="1" applyAlignment="1" applyProtection="1">
      <alignment horizontal="center"/>
    </xf>
    <xf numFmtId="0" fontId="28" fillId="0" borderId="0" xfId="0" applyFont="1" applyBorder="1" applyProtection="1">
      <protection locked="0"/>
    </xf>
    <xf numFmtId="1" fontId="28" fillId="0" borderId="0" xfId="0" applyNumberFormat="1" applyFont="1" applyBorder="1" applyProtection="1">
      <protection locked="0"/>
    </xf>
    <xf numFmtId="0" fontId="28" fillId="0" borderId="0" xfId="0" applyFont="1" applyFill="1" applyBorder="1" applyProtection="1">
      <protection locked="0"/>
    </xf>
    <xf numFmtId="0" fontId="10" fillId="0" borderId="34" xfId="0" applyFont="1" applyFill="1" applyBorder="1" applyAlignment="1" applyProtection="1">
      <alignment horizontal="left"/>
      <protection locked="0"/>
    </xf>
    <xf numFmtId="0" fontId="10" fillId="0" borderId="30" xfId="0" applyFont="1" applyFill="1" applyBorder="1" applyAlignment="1" applyProtection="1">
      <alignment horizontal="left"/>
      <protection locked="0"/>
    </xf>
    <xf numFmtId="0" fontId="10" fillId="0" borderId="35" xfId="0" applyFont="1" applyFill="1" applyBorder="1" applyAlignment="1" applyProtection="1">
      <alignment horizontal="left"/>
      <protection locked="0"/>
    </xf>
    <xf numFmtId="0" fontId="10" fillId="0" borderId="49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18" fillId="0" borderId="34" xfId="0" applyFont="1" applyFill="1" applyBorder="1" applyAlignment="1" applyProtection="1">
      <alignment horizontal="left"/>
      <protection locked="0"/>
    </xf>
    <xf numFmtId="0" fontId="18" fillId="0" borderId="30" xfId="0" applyFont="1" applyFill="1" applyBorder="1" applyAlignment="1" applyProtection="1">
      <alignment horizontal="left"/>
      <protection locked="0"/>
    </xf>
    <xf numFmtId="0" fontId="18" fillId="0" borderId="35" xfId="0" applyFont="1" applyFill="1" applyBorder="1" applyAlignment="1" applyProtection="1">
      <alignment horizontal="left"/>
      <protection locked="0"/>
    </xf>
    <xf numFmtId="0" fontId="18" fillId="0" borderId="34" xfId="0" applyFont="1" applyBorder="1" applyAlignment="1" applyProtection="1">
      <alignment horizontal="left"/>
      <protection locked="0"/>
    </xf>
    <xf numFmtId="0" fontId="18" fillId="0" borderId="44" xfId="0" applyFont="1" applyBorder="1" applyAlignment="1" applyProtection="1">
      <alignment horizontal="left"/>
      <protection locked="0"/>
    </xf>
    <xf numFmtId="0" fontId="20" fillId="0" borderId="32" xfId="0" applyFont="1" applyFill="1" applyBorder="1" applyAlignment="1">
      <alignment horizontal="right"/>
    </xf>
    <xf numFmtId="0" fontId="20" fillId="0" borderId="38" xfId="0" applyFont="1" applyFill="1" applyBorder="1" applyAlignment="1">
      <alignment horizontal="right"/>
    </xf>
    <xf numFmtId="0" fontId="20" fillId="0" borderId="34" xfId="0" applyFont="1" applyBorder="1" applyAlignment="1" applyProtection="1">
      <alignment horizontal="right"/>
      <protection locked="0"/>
    </xf>
    <xf numFmtId="0" fontId="20" fillId="0" borderId="30" xfId="0" applyFont="1" applyBorder="1" applyAlignment="1" applyProtection="1">
      <alignment horizontal="right"/>
      <protection locked="0"/>
    </xf>
    <xf numFmtId="0" fontId="21" fillId="0" borderId="34" xfId="0" applyFont="1" applyBorder="1" applyAlignment="1" applyProtection="1">
      <alignment horizontal="right"/>
      <protection locked="0"/>
    </xf>
    <xf numFmtId="0" fontId="21" fillId="0" borderId="30" xfId="0" applyFont="1" applyBorder="1" applyAlignment="1" applyProtection="1">
      <alignment horizontal="right"/>
      <protection locked="0"/>
    </xf>
    <xf numFmtId="0" fontId="25" fillId="0" borderId="34" xfId="0" applyFont="1" applyBorder="1" applyAlignment="1" applyProtection="1">
      <alignment horizontal="left"/>
      <protection locked="0"/>
    </xf>
    <xf numFmtId="0" fontId="25" fillId="0" borderId="35" xfId="0" applyFont="1" applyBorder="1" applyAlignment="1" applyProtection="1">
      <alignment horizontal="left"/>
      <protection locked="0"/>
    </xf>
    <xf numFmtId="3" fontId="25" fillId="0" borderId="1" xfId="0" applyNumberFormat="1" applyFont="1" applyBorder="1" applyAlignment="1" applyProtection="1">
      <alignment vertical="top" wrapText="1"/>
      <protection locked="0"/>
    </xf>
    <xf numFmtId="0" fontId="28" fillId="0" borderId="2" xfId="0" applyFont="1" applyBorder="1" applyAlignment="1">
      <alignment vertical="top" wrapText="1"/>
    </xf>
    <xf numFmtId="3" fontId="25" fillId="0" borderId="3" xfId="0" applyNumberFormat="1" applyFont="1" applyBorder="1" applyAlignment="1" applyProtection="1">
      <alignment horizontal="center" wrapText="1"/>
      <protection locked="0"/>
    </xf>
    <xf numFmtId="3" fontId="25" fillId="0" borderId="2" xfId="0" applyNumberFormat="1" applyFont="1" applyBorder="1" applyAlignment="1" applyProtection="1">
      <alignment vertical="top" wrapText="1"/>
      <protection locked="0"/>
    </xf>
    <xf numFmtId="0" fontId="25" fillId="0" borderId="3" xfId="0" applyFont="1" applyBorder="1" applyAlignment="1" applyProtection="1">
      <alignment horizontal="center" wrapText="1"/>
      <protection locked="0"/>
    </xf>
    <xf numFmtId="166" fontId="32" fillId="3" borderId="17" xfId="0" applyNumberFormat="1" applyFont="1" applyFill="1" applyBorder="1" applyAlignment="1" applyProtection="1">
      <alignment vertical="top" wrapText="1"/>
      <protection locked="0"/>
    </xf>
    <xf numFmtId="166" fontId="32" fillId="3" borderId="2" xfId="0" applyNumberFormat="1" applyFont="1" applyFill="1" applyBorder="1" applyAlignment="1" applyProtection="1">
      <alignment vertical="top" wrapText="1"/>
      <protection locked="0"/>
    </xf>
    <xf numFmtId="3" fontId="25" fillId="0" borderId="3" xfId="0" applyNumberFormat="1" applyFont="1" applyFill="1" applyBorder="1" applyAlignment="1" applyProtection="1">
      <alignment horizontal="right" vertical="top" wrapText="1"/>
      <protection locked="0"/>
    </xf>
    <xf numFmtId="166" fontId="32" fillId="3" borderId="3" xfId="0" applyNumberFormat="1" applyFont="1" applyFill="1" applyBorder="1" applyAlignment="1" applyProtection="1">
      <alignment horizontal="right" vertical="top" wrapText="1"/>
    </xf>
    <xf numFmtId="0" fontId="31" fillId="0" borderId="0" xfId="0" applyFont="1" applyBorder="1" applyAlignment="1" applyProtection="1">
      <alignment horizontal="left"/>
    </xf>
    <xf numFmtId="0" fontId="31" fillId="0" borderId="4" xfId="0" applyFont="1" applyBorder="1" applyAlignment="1" applyProtection="1">
      <alignment horizontal="left"/>
    </xf>
    <xf numFmtId="3" fontId="25" fillId="0" borderId="1" xfId="0" applyNumberFormat="1" applyFont="1" applyBorder="1" applyAlignment="1" applyProtection="1">
      <alignment horizontal="center" vertical="top" wrapText="1"/>
      <protection locked="0"/>
    </xf>
    <xf numFmtId="3" fontId="25" fillId="0" borderId="2" xfId="0" applyNumberFormat="1" applyFont="1" applyBorder="1" applyAlignment="1" applyProtection="1">
      <alignment horizontal="center" vertical="top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left" vertical="top" wrapText="1"/>
      <protection locked="0"/>
    </xf>
    <xf numFmtId="0" fontId="25" fillId="0" borderId="2" xfId="0" applyFont="1" applyBorder="1" applyAlignment="1" applyProtection="1">
      <alignment horizontal="left" vertical="top" wrapText="1"/>
      <protection locked="0"/>
    </xf>
    <xf numFmtId="0" fontId="25" fillId="0" borderId="3" xfId="0" applyFont="1" applyFill="1" applyBorder="1" applyAlignment="1" applyProtection="1">
      <alignment horizontal="center" vertical="top" wrapText="1"/>
      <protection locked="0"/>
    </xf>
    <xf numFmtId="0" fontId="20" fillId="0" borderId="3" xfId="0" applyFont="1" applyFill="1" applyBorder="1" applyAlignment="1" applyProtection="1">
      <alignment horizontal="center" wrapText="1"/>
    </xf>
    <xf numFmtId="0" fontId="25" fillId="0" borderId="17" xfId="0" applyFont="1" applyFill="1" applyBorder="1" applyAlignment="1" applyProtection="1">
      <alignment horizontal="center" vertical="top" wrapText="1"/>
      <protection locked="0"/>
    </xf>
    <xf numFmtId="0" fontId="25" fillId="0" borderId="1" xfId="0" applyFont="1" applyFill="1" applyBorder="1" applyAlignment="1" applyProtection="1">
      <alignment horizontal="center" vertical="top" wrapText="1"/>
      <protection locked="0"/>
    </xf>
    <xf numFmtId="0" fontId="35" fillId="0" borderId="17" xfId="0" applyFont="1" applyBorder="1" applyAlignment="1" applyProtection="1">
      <alignment horizontal="left" vertical="top" wrapText="1"/>
      <protection locked="0"/>
    </xf>
    <xf numFmtId="0" fontId="28" fillId="0" borderId="3" xfId="0" applyFont="1" applyFill="1" applyBorder="1" applyAlignment="1" applyProtection="1">
      <alignment horizontal="center" vertical="top" wrapText="1"/>
      <protection locked="0"/>
    </xf>
    <xf numFmtId="166" fontId="32" fillId="3" borderId="1" xfId="0" applyNumberFormat="1" applyFont="1" applyFill="1" applyBorder="1" applyAlignment="1" applyProtection="1">
      <alignment horizontal="center" wrapText="1"/>
    </xf>
    <xf numFmtId="166" fontId="32" fillId="3" borderId="2" xfId="0" applyNumberFormat="1" applyFont="1" applyFill="1" applyBorder="1" applyAlignment="1" applyProtection="1">
      <alignment horizontal="center" wrapText="1"/>
    </xf>
    <xf numFmtId="0" fontId="36" fillId="0" borderId="3" xfId="0" applyFont="1" applyBorder="1" applyAlignment="1" applyProtection="1">
      <alignment horizontal="center" wrapText="1"/>
      <protection locked="0"/>
    </xf>
    <xf numFmtId="0" fontId="32" fillId="0" borderId="17" xfId="0" applyFont="1" applyFill="1" applyBorder="1" applyAlignment="1" applyProtection="1">
      <alignment horizontal="right" wrapText="1"/>
      <protection locked="0"/>
    </xf>
    <xf numFmtId="0" fontId="32" fillId="0" borderId="2" xfId="0" applyFont="1" applyFill="1" applyBorder="1" applyAlignment="1" applyProtection="1">
      <alignment horizontal="right" wrapText="1"/>
      <protection locked="0"/>
    </xf>
    <xf numFmtId="0" fontId="20" fillId="0" borderId="3" xfId="0" applyFont="1" applyBorder="1" applyAlignment="1" applyProtection="1">
      <alignment horizontal="center" vertical="center" wrapText="1"/>
    </xf>
    <xf numFmtId="0" fontId="25" fillId="0" borderId="3" xfId="0" applyFont="1" applyBorder="1" applyAlignment="1" applyProtection="1">
      <alignment horizontal="left" wrapText="1"/>
      <protection locked="0"/>
    </xf>
    <xf numFmtId="3" fontId="25" fillId="0" borderId="1" xfId="0" applyNumberFormat="1" applyFont="1" applyBorder="1" applyAlignment="1" applyProtection="1">
      <alignment horizontal="center" wrapText="1"/>
      <protection locked="0"/>
    </xf>
    <xf numFmtId="3" fontId="25" fillId="0" borderId="2" xfId="0" applyNumberFormat="1" applyFont="1" applyBorder="1" applyAlignment="1" applyProtection="1">
      <alignment horizontal="center" wrapText="1"/>
      <protection locked="0"/>
    </xf>
    <xf numFmtId="0" fontId="27" fillId="3" borderId="20" xfId="0" applyFont="1" applyFill="1" applyBorder="1"/>
    <xf numFmtId="0" fontId="27" fillId="3" borderId="21" xfId="0" applyFont="1" applyFill="1" applyBorder="1"/>
    <xf numFmtId="0" fontId="27" fillId="3" borderId="22" xfId="0" applyFont="1" applyFill="1" applyBorder="1"/>
    <xf numFmtId="0" fontId="27" fillId="3" borderId="23" xfId="0" applyFont="1" applyFill="1" applyBorder="1"/>
    <xf numFmtId="0" fontId="27" fillId="3" borderId="24" xfId="0" applyFont="1" applyFill="1" applyBorder="1"/>
    <xf numFmtId="0" fontId="27" fillId="3" borderId="25" xfId="0" applyFont="1" applyFill="1" applyBorder="1"/>
    <xf numFmtId="0" fontId="27" fillId="3" borderId="26" xfId="0" applyFont="1" applyFill="1" applyBorder="1"/>
    <xf numFmtId="0" fontId="27" fillId="3" borderId="27" xfId="0" applyFont="1" applyFill="1" applyBorder="1"/>
    <xf numFmtId="0" fontId="27" fillId="3" borderId="28" xfId="0" applyFont="1" applyFill="1" applyBorder="1"/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9" defaultPivotStyle="PivotStyleLight16"/>
  <colors>
    <mruColors>
      <color rgb="FFFEEB0D"/>
      <color rgb="FF3634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212913</xdr:colOff>
      <xdr:row>1</xdr:row>
      <xdr:rowOff>44824</xdr:rowOff>
    </xdr:from>
    <xdr:to>
      <xdr:col>0</xdr:col>
      <xdr:colOff>1972237</xdr:colOff>
      <xdr:row>6</xdr:row>
      <xdr:rowOff>39490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2913" y="425824"/>
          <a:ext cx="1759324" cy="9471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508000</xdr:colOff>
      <xdr:row>0</xdr:row>
      <xdr:rowOff>0</xdr:rowOff>
    </xdr:from>
    <xdr:to>
      <xdr:col>7</xdr:col>
      <xdr:colOff>25400</xdr:colOff>
      <xdr:row>0</xdr:row>
      <xdr:rowOff>0</xdr:rowOff>
    </xdr:to>
    <xdr:pic>
      <xdr:nvPicPr>
        <xdr:cNvPr id="6190" name="Picture 2">
          <a:extLst>
            <a:ext uri="{FF2B5EF4-FFF2-40B4-BE49-F238E27FC236}">
              <a16:creationId xmlns:a16="http://schemas.microsoft.com/office/drawing/2014/main" id="{00000000-0008-0000-0200-00002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" y="0"/>
          <a:ext cx="4089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3091" name="Button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AU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Liv. Exps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4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showGridLines="0" tabSelected="1" zoomScale="90" zoomScaleNormal="90" zoomScaleSheetLayoutView="75" workbookViewId="0">
      <selection activeCell="K27" sqref="K27"/>
    </sheetView>
  </sheetViews>
  <sheetFormatPr defaultColWidth="11.5546875" defaultRowHeight="15" x14ac:dyDescent="0.2"/>
  <cols>
    <col min="1" max="1" width="30" customWidth="1"/>
    <col min="2" max="2" width="9" customWidth="1"/>
    <col min="3" max="3" width="9.44140625" customWidth="1"/>
    <col min="4" max="4" width="29.5546875" customWidth="1"/>
    <col min="5" max="5" width="3.6640625" customWidth="1"/>
    <col min="6" max="7" width="9" customWidth="1"/>
    <col min="8" max="12" width="8.6640625" customWidth="1"/>
    <col min="13" max="13" width="10.5546875" bestFit="1" customWidth="1"/>
    <col min="14" max="256" width="8.6640625" customWidth="1"/>
  </cols>
  <sheetData>
    <row r="1" spans="1:15" x14ac:dyDescent="0.2">
      <c r="A1" s="13"/>
      <c r="B1" s="13"/>
      <c r="C1" s="68"/>
      <c r="D1" s="13"/>
      <c r="E1" s="13"/>
      <c r="F1" s="13"/>
      <c r="G1" s="13"/>
    </row>
    <row r="2" spans="1:15" x14ac:dyDescent="0.2">
      <c r="A2" s="13"/>
      <c r="B2" s="13"/>
      <c r="C2" s="68"/>
      <c r="D2" s="13"/>
      <c r="E2" s="13"/>
      <c r="F2" s="13"/>
      <c r="G2" s="13"/>
    </row>
    <row r="3" spans="1:15" x14ac:dyDescent="0.2">
      <c r="A3" s="13"/>
      <c r="B3" s="13"/>
      <c r="C3" s="68"/>
      <c r="D3" s="13"/>
      <c r="E3" s="13"/>
      <c r="F3" s="13"/>
      <c r="G3" s="13"/>
    </row>
    <row r="4" spans="1:15" x14ac:dyDescent="0.2">
      <c r="A4" s="13"/>
      <c r="B4" s="13"/>
      <c r="C4" s="68"/>
      <c r="D4" s="13"/>
      <c r="E4" s="13"/>
      <c r="F4" s="13"/>
      <c r="G4" s="13"/>
    </row>
    <row r="5" spans="1:15" x14ac:dyDescent="0.2">
      <c r="A5" s="13"/>
      <c r="B5" s="13"/>
      <c r="C5" s="68"/>
      <c r="D5" s="13"/>
      <c r="E5" s="13"/>
      <c r="F5" s="13"/>
      <c r="G5" s="13"/>
    </row>
    <row r="6" spans="1:15" x14ac:dyDescent="0.2">
      <c r="A6" s="13"/>
      <c r="B6" s="13"/>
      <c r="C6" s="68"/>
      <c r="D6" s="13"/>
      <c r="E6" s="13"/>
      <c r="F6" s="13"/>
      <c r="G6" s="13"/>
    </row>
    <row r="7" spans="1:15" x14ac:dyDescent="0.2">
      <c r="A7" s="13"/>
      <c r="B7" s="13"/>
      <c r="C7" s="68"/>
      <c r="D7" s="13"/>
      <c r="E7" s="13"/>
      <c r="F7" s="13"/>
      <c r="G7" s="13"/>
    </row>
    <row r="8" spans="1:15" s="6" customFormat="1" ht="20.25" x14ac:dyDescent="0.3">
      <c r="A8" s="7" t="s">
        <v>112</v>
      </c>
      <c r="B8" s="7"/>
      <c r="C8" s="8"/>
      <c r="D8" s="198" t="s">
        <v>209</v>
      </c>
      <c r="E8" s="198"/>
      <c r="F8" s="198"/>
      <c r="G8" s="198"/>
    </row>
    <row r="9" spans="1:15" ht="9" customHeight="1" x14ac:dyDescent="0.2">
      <c r="B9" s="4"/>
      <c r="C9" s="69"/>
      <c r="G9" s="4"/>
    </row>
    <row r="10" spans="1:15" ht="15.75" x14ac:dyDescent="0.25">
      <c r="A10" s="36" t="s">
        <v>111</v>
      </c>
      <c r="B10" s="37" t="s">
        <v>165</v>
      </c>
      <c r="C10" s="55" t="s">
        <v>166</v>
      </c>
      <c r="D10" s="46" t="s">
        <v>21</v>
      </c>
      <c r="E10" s="46" t="s">
        <v>157</v>
      </c>
      <c r="F10" s="37" t="s">
        <v>74</v>
      </c>
      <c r="G10" s="37" t="s">
        <v>1</v>
      </c>
      <c r="H10" s="1"/>
      <c r="I10" s="2"/>
      <c r="J10" s="2"/>
      <c r="K10" s="2"/>
      <c r="L10" s="2"/>
      <c r="M10" s="3"/>
    </row>
    <row r="11" spans="1:15" ht="15.6" customHeight="1" x14ac:dyDescent="0.3">
      <c r="A11" s="34" t="s">
        <v>118</v>
      </c>
      <c r="B11" s="35">
        <v>0</v>
      </c>
      <c r="C11" s="56">
        <v>0</v>
      </c>
      <c r="D11" s="34" t="s">
        <v>220</v>
      </c>
      <c r="E11" s="39" t="s">
        <v>158</v>
      </c>
      <c r="F11" s="40">
        <v>0</v>
      </c>
      <c r="G11" s="41">
        <f t="shared" ref="G11:G16" si="0">IF(E11="w",F11*52,IF(E11="f",F11*26,IF(E11="m",F11*12,IF(E11="Q",F11*4,IF(E11="h",F11*2,F11)))))</f>
        <v>0</v>
      </c>
      <c r="H11" s="81"/>
      <c r="I11" s="81"/>
      <c r="J11" s="81"/>
      <c r="K11" s="81"/>
      <c r="L11" s="81"/>
      <c r="M11" s="81"/>
      <c r="N11" s="81"/>
    </row>
    <row r="12" spans="1:15" ht="15.6" customHeight="1" x14ac:dyDescent="0.3">
      <c r="A12" s="14" t="s">
        <v>119</v>
      </c>
      <c r="B12" s="15">
        <v>0</v>
      </c>
      <c r="C12" s="57">
        <v>0</v>
      </c>
      <c r="D12" s="14" t="s">
        <v>153</v>
      </c>
      <c r="E12" s="16" t="s">
        <v>158</v>
      </c>
      <c r="F12" s="17">
        <v>0</v>
      </c>
      <c r="G12" s="18">
        <f t="shared" si="0"/>
        <v>0</v>
      </c>
      <c r="H12" s="81"/>
      <c r="I12" s="96" t="s">
        <v>27</v>
      </c>
      <c r="J12" s="81"/>
      <c r="K12" s="81"/>
      <c r="L12" s="81"/>
      <c r="M12" s="81"/>
      <c r="N12" s="81"/>
      <c r="O12" s="9"/>
    </row>
    <row r="13" spans="1:15" ht="15.6" customHeight="1" x14ac:dyDescent="0.3">
      <c r="A13" s="14" t="s">
        <v>48</v>
      </c>
      <c r="B13" s="15">
        <v>0</v>
      </c>
      <c r="C13" s="57" t="s">
        <v>136</v>
      </c>
      <c r="D13" s="14" t="s">
        <v>224</v>
      </c>
      <c r="E13" s="16" t="s">
        <v>158</v>
      </c>
      <c r="F13" s="17">
        <v>0</v>
      </c>
      <c r="G13" s="18">
        <f t="shared" si="0"/>
        <v>0</v>
      </c>
      <c r="H13" s="81"/>
      <c r="I13" s="180"/>
      <c r="J13" s="98" t="s">
        <v>28</v>
      </c>
      <c r="K13" s="98" t="s">
        <v>29</v>
      </c>
      <c r="L13" s="180"/>
      <c r="M13" s="180"/>
      <c r="N13" s="81"/>
      <c r="O13" s="9"/>
    </row>
    <row r="14" spans="1:15" ht="15.6" customHeight="1" x14ac:dyDescent="0.3">
      <c r="A14" s="14" t="s">
        <v>49</v>
      </c>
      <c r="B14" s="15">
        <v>0</v>
      </c>
      <c r="C14" s="57">
        <v>0</v>
      </c>
      <c r="D14" s="14" t="s">
        <v>154</v>
      </c>
      <c r="E14" s="16" t="s">
        <v>158</v>
      </c>
      <c r="F14" s="17">
        <v>0</v>
      </c>
      <c r="G14" s="18">
        <f t="shared" si="0"/>
        <v>0</v>
      </c>
      <c r="H14" s="81"/>
      <c r="I14" s="81" t="s">
        <v>30</v>
      </c>
      <c r="J14" s="83">
        <v>0</v>
      </c>
      <c r="K14" s="83">
        <v>18200</v>
      </c>
      <c r="L14" s="81"/>
      <c r="M14" s="81"/>
      <c r="N14" s="81"/>
      <c r="O14" s="9" t="s">
        <v>121</v>
      </c>
    </row>
    <row r="15" spans="1:15" ht="15.6" customHeight="1" x14ac:dyDescent="0.3">
      <c r="A15" s="14" t="s">
        <v>50</v>
      </c>
      <c r="B15" s="15">
        <v>0</v>
      </c>
      <c r="C15" s="57" t="s">
        <v>136</v>
      </c>
      <c r="D15" s="14" t="s">
        <v>155</v>
      </c>
      <c r="E15" s="16" t="s">
        <v>158</v>
      </c>
      <c r="F15" s="17">
        <v>0</v>
      </c>
      <c r="G15" s="18">
        <f t="shared" si="0"/>
        <v>0</v>
      </c>
      <c r="H15" s="81"/>
      <c r="I15" s="81" t="s">
        <v>31</v>
      </c>
      <c r="J15" s="83">
        <f>K14+1</f>
        <v>18201</v>
      </c>
      <c r="K15" s="83">
        <v>45000</v>
      </c>
      <c r="L15" s="181">
        <v>0.19</v>
      </c>
      <c r="M15" s="83">
        <f>(K15-J15)*L15</f>
        <v>5091.8100000000004</v>
      </c>
      <c r="N15" s="81"/>
      <c r="O15" s="9" t="s">
        <v>120</v>
      </c>
    </row>
    <row r="16" spans="1:15" ht="15.6" customHeight="1" x14ac:dyDescent="0.3">
      <c r="A16" s="14" t="s">
        <v>47</v>
      </c>
      <c r="B16" s="15" t="s">
        <v>136</v>
      </c>
      <c r="C16" s="57" t="s">
        <v>136</v>
      </c>
      <c r="D16" s="14" t="s">
        <v>62</v>
      </c>
      <c r="E16" s="16" t="s">
        <v>158</v>
      </c>
      <c r="F16" s="17">
        <v>0</v>
      </c>
      <c r="G16" s="18">
        <f t="shared" si="0"/>
        <v>0</v>
      </c>
      <c r="H16" s="81"/>
      <c r="I16" s="81"/>
      <c r="J16" s="83"/>
      <c r="K16" s="83"/>
      <c r="L16" s="181"/>
      <c r="M16" s="83"/>
      <c r="N16" s="81"/>
      <c r="O16" s="9"/>
    </row>
    <row r="17" spans="1:15" ht="15.6" customHeight="1" x14ac:dyDescent="0.3">
      <c r="A17" s="32" t="s">
        <v>212</v>
      </c>
      <c r="B17" s="33">
        <f>SUM(B11:B16)</f>
        <v>0</v>
      </c>
      <c r="C17" s="58">
        <f>SUM(C11:C16)</f>
        <v>0</v>
      </c>
      <c r="D17" s="32" t="s">
        <v>2</v>
      </c>
      <c r="E17" s="33"/>
      <c r="F17" s="33">
        <f>SUM(F11:F16)</f>
        <v>0</v>
      </c>
      <c r="G17" s="38">
        <f>SUM(G11:G16)</f>
        <v>0</v>
      </c>
      <c r="H17" s="81"/>
      <c r="I17" s="81" t="s">
        <v>32</v>
      </c>
      <c r="J17" s="83">
        <f>K15+1</f>
        <v>45001</v>
      </c>
      <c r="K17" s="83">
        <v>120000</v>
      </c>
      <c r="L17" s="182">
        <v>0.32500000000000001</v>
      </c>
      <c r="M17" s="83">
        <f>((K17-J17)*L17)+M15</f>
        <v>29466.485000000001</v>
      </c>
      <c r="N17" s="81"/>
      <c r="O17" s="9"/>
    </row>
    <row r="18" spans="1:15" ht="15.6" customHeight="1" x14ac:dyDescent="0.3">
      <c r="A18" s="36" t="s">
        <v>137</v>
      </c>
      <c r="B18" s="37"/>
      <c r="C18" s="59"/>
      <c r="D18" s="36" t="s">
        <v>58</v>
      </c>
      <c r="E18" s="36"/>
      <c r="F18" s="37"/>
      <c r="G18" s="37"/>
      <c r="H18" s="81"/>
      <c r="I18" s="81" t="s">
        <v>33</v>
      </c>
      <c r="J18" s="83">
        <f>K17+1</f>
        <v>120001</v>
      </c>
      <c r="K18" s="83">
        <v>180000</v>
      </c>
      <c r="L18" s="181">
        <v>0.37</v>
      </c>
      <c r="M18" s="83">
        <f>((K18-J18)*L18)+M17</f>
        <v>51666.115000000005</v>
      </c>
      <c r="N18" s="81"/>
    </row>
    <row r="19" spans="1:15" ht="15.6" customHeight="1" x14ac:dyDescent="0.3">
      <c r="A19" s="47" t="s">
        <v>46</v>
      </c>
      <c r="B19" s="35">
        <v>0</v>
      </c>
      <c r="C19" s="56">
        <v>0</v>
      </c>
      <c r="D19" s="34" t="s">
        <v>53</v>
      </c>
      <c r="E19" s="39" t="s">
        <v>158</v>
      </c>
      <c r="F19" s="40">
        <v>0</v>
      </c>
      <c r="G19" s="41">
        <f>IF(E19="w",F19*52,IF(E19="f",F19*26,IF(E19="m",F19*12,IF(E19="Q",F19*4,IF(E19="h",F19*2,F19)))))</f>
        <v>0</v>
      </c>
      <c r="H19" s="81"/>
      <c r="I19" s="180" t="s">
        <v>34</v>
      </c>
      <c r="J19" s="183">
        <f>K18+1</f>
        <v>180001</v>
      </c>
      <c r="K19" s="183"/>
      <c r="L19" s="184">
        <v>0.45</v>
      </c>
      <c r="M19" s="180"/>
      <c r="N19" s="81"/>
    </row>
    <row r="20" spans="1:15" ht="15.6" customHeight="1" x14ac:dyDescent="0.3">
      <c r="A20" s="22" t="s">
        <v>51</v>
      </c>
      <c r="B20" s="23">
        <v>0</v>
      </c>
      <c r="C20" s="60">
        <v>0</v>
      </c>
      <c r="D20" s="14" t="s">
        <v>57</v>
      </c>
      <c r="E20" s="16" t="s">
        <v>158</v>
      </c>
      <c r="F20" s="17">
        <v>0</v>
      </c>
      <c r="G20" s="18">
        <f>IF(E20="w",F20*52,IF(E20="f",F20*26,IF(E20="m",F20*12,IF(E20="Q",F20*4,IF(E20="h",F20*2,F20)))))</f>
        <v>0</v>
      </c>
      <c r="H20" s="81"/>
      <c r="I20" s="185"/>
      <c r="J20" s="185"/>
      <c r="K20" s="185"/>
      <c r="L20" s="185"/>
      <c r="M20" s="185"/>
      <c r="N20" s="81"/>
    </row>
    <row r="21" spans="1:15" ht="15.6" customHeight="1" x14ac:dyDescent="0.3">
      <c r="A21" s="22" t="s">
        <v>52</v>
      </c>
      <c r="B21" s="15">
        <v>0</v>
      </c>
      <c r="C21" s="57">
        <v>0</v>
      </c>
      <c r="D21" s="32" t="s">
        <v>2</v>
      </c>
      <c r="E21" s="33"/>
      <c r="F21" s="48">
        <f>SUM(F19:F20)</f>
        <v>0</v>
      </c>
      <c r="G21" s="49">
        <f>G19+G20</f>
        <v>0</v>
      </c>
      <c r="H21" s="81"/>
      <c r="I21" s="186" t="s">
        <v>35</v>
      </c>
      <c r="J21" s="185"/>
      <c r="K21" s="185"/>
      <c r="L21" s="185"/>
      <c r="M21" s="185"/>
      <c r="N21" s="81"/>
    </row>
    <row r="22" spans="1:15" ht="15.6" customHeight="1" x14ac:dyDescent="0.3">
      <c r="A22" s="22" t="s">
        <v>135</v>
      </c>
      <c r="B22" s="15">
        <v>0</v>
      </c>
      <c r="C22" s="57">
        <v>0</v>
      </c>
      <c r="D22" s="36" t="s">
        <v>22</v>
      </c>
      <c r="E22" s="36"/>
      <c r="F22" s="37"/>
      <c r="G22" s="37"/>
      <c r="H22" s="81"/>
      <c r="I22" s="180"/>
      <c r="J22" s="98" t="s">
        <v>28</v>
      </c>
      <c r="K22" s="98" t="s">
        <v>29</v>
      </c>
      <c r="L22" s="180"/>
      <c r="M22" s="180"/>
      <c r="N22" s="81"/>
    </row>
    <row r="23" spans="1:15" ht="15.6" customHeight="1" x14ac:dyDescent="0.3">
      <c r="A23" s="19" t="s">
        <v>213</v>
      </c>
      <c r="B23" s="20">
        <f>SUM(B19:B22)</f>
        <v>0</v>
      </c>
      <c r="C23" s="61">
        <f>SUM(C19:C22)</f>
        <v>0</v>
      </c>
      <c r="D23" s="34" t="s">
        <v>23</v>
      </c>
      <c r="E23" s="39" t="s">
        <v>158</v>
      </c>
      <c r="F23" s="40">
        <v>0</v>
      </c>
      <c r="G23" s="41">
        <f t="shared" ref="G23:G33" si="1">IF(E23="w",F23*52,IF(E23="f",F23*26,IF(E23="m",F23*12,IF(E23="Q",F23*4,IF(E23="h",F23*2,F23)))))</f>
        <v>0</v>
      </c>
      <c r="H23" s="81"/>
      <c r="I23" s="81"/>
      <c r="J23" s="81">
        <v>0</v>
      </c>
      <c r="K23" s="83">
        <v>22801</v>
      </c>
      <c r="L23" s="81"/>
      <c r="M23" s="81"/>
      <c r="N23" s="81"/>
    </row>
    <row r="24" spans="1:15" ht="15.6" customHeight="1" x14ac:dyDescent="0.3">
      <c r="A24" s="22" t="s">
        <v>125</v>
      </c>
      <c r="B24" s="24">
        <v>0</v>
      </c>
      <c r="C24" s="62">
        <v>0</v>
      </c>
      <c r="D24" s="14" t="s">
        <v>54</v>
      </c>
      <c r="E24" s="16" t="s">
        <v>158</v>
      </c>
      <c r="F24" s="17">
        <v>0</v>
      </c>
      <c r="G24" s="18">
        <f t="shared" si="1"/>
        <v>0</v>
      </c>
      <c r="H24" s="81"/>
      <c r="I24" s="81"/>
      <c r="J24" s="83">
        <f>K23+1</f>
        <v>22802</v>
      </c>
      <c r="K24" s="83">
        <v>28500</v>
      </c>
      <c r="L24" s="181">
        <v>0.1</v>
      </c>
      <c r="M24" s="81"/>
      <c r="N24" s="81"/>
    </row>
    <row r="25" spans="1:15" ht="15.6" customHeight="1" x14ac:dyDescent="0.3">
      <c r="A25" s="32" t="s">
        <v>214</v>
      </c>
      <c r="B25" s="33">
        <f>B17-B23+B24</f>
        <v>0</v>
      </c>
      <c r="C25" s="58">
        <f>C17-C23+C24</f>
        <v>0</v>
      </c>
      <c r="D25" s="14" t="s">
        <v>24</v>
      </c>
      <c r="E25" s="16" t="s">
        <v>158</v>
      </c>
      <c r="F25" s="17">
        <v>0</v>
      </c>
      <c r="G25" s="18">
        <f t="shared" si="1"/>
        <v>0</v>
      </c>
      <c r="H25" s="81"/>
      <c r="I25" s="180"/>
      <c r="J25" s="183">
        <f>K24+1</f>
        <v>28501</v>
      </c>
      <c r="K25" s="180"/>
      <c r="L25" s="187">
        <v>0.02</v>
      </c>
      <c r="M25" s="180"/>
      <c r="N25" s="81"/>
    </row>
    <row r="26" spans="1:15" ht="15.6" customHeight="1" x14ac:dyDescent="0.3">
      <c r="A26" s="36" t="s">
        <v>124</v>
      </c>
      <c r="B26" s="37"/>
      <c r="C26" s="59"/>
      <c r="D26" s="14" t="s">
        <v>223</v>
      </c>
      <c r="E26" s="16" t="s">
        <v>203</v>
      </c>
      <c r="F26" s="17">
        <v>0</v>
      </c>
      <c r="G26" s="18">
        <f t="shared" si="1"/>
        <v>0</v>
      </c>
      <c r="H26" s="81"/>
      <c r="I26" s="81"/>
      <c r="J26" s="81"/>
      <c r="K26" s="81"/>
      <c r="L26" s="81"/>
      <c r="M26" s="81"/>
      <c r="N26" s="81"/>
    </row>
    <row r="27" spans="1:15" ht="15.6" customHeight="1" x14ac:dyDescent="0.3">
      <c r="A27" s="34" t="s">
        <v>170</v>
      </c>
      <c r="B27" s="35">
        <v>0</v>
      </c>
      <c r="C27" s="56">
        <v>0</v>
      </c>
      <c r="D27" s="14" t="s">
        <v>18</v>
      </c>
      <c r="E27" s="16" t="s">
        <v>204</v>
      </c>
      <c r="F27" s="17">
        <v>0</v>
      </c>
      <c r="G27" s="18">
        <f t="shared" si="1"/>
        <v>0</v>
      </c>
      <c r="H27" s="81"/>
      <c r="I27" s="188"/>
      <c r="J27" s="189"/>
      <c r="K27" s="189"/>
      <c r="L27" s="189"/>
      <c r="M27" s="189"/>
      <c r="N27" s="185"/>
    </row>
    <row r="28" spans="1:15" ht="15.6" customHeight="1" x14ac:dyDescent="0.3">
      <c r="A28" s="25" t="s">
        <v>109</v>
      </c>
      <c r="B28" s="26"/>
      <c r="C28" s="63"/>
      <c r="D28" s="14" t="s">
        <v>222</v>
      </c>
      <c r="E28" s="16" t="s">
        <v>158</v>
      </c>
      <c r="F28" s="17">
        <v>0</v>
      </c>
      <c r="G28" s="18">
        <f t="shared" si="1"/>
        <v>0</v>
      </c>
      <c r="H28" s="81"/>
      <c r="I28" s="189"/>
      <c r="J28" s="190"/>
      <c r="K28" s="190"/>
      <c r="L28" s="189"/>
      <c r="M28" s="189"/>
      <c r="N28" s="185"/>
    </row>
    <row r="29" spans="1:15" ht="15.6" customHeight="1" x14ac:dyDescent="0.3">
      <c r="A29" s="14" t="s">
        <v>171</v>
      </c>
      <c r="B29" s="15">
        <v>0</v>
      </c>
      <c r="C29" s="57">
        <v>0</v>
      </c>
      <c r="D29" s="14" t="s">
        <v>108</v>
      </c>
      <c r="E29" s="16" t="s">
        <v>158</v>
      </c>
      <c r="F29" s="17">
        <v>0</v>
      </c>
      <c r="G29" s="18">
        <f t="shared" si="1"/>
        <v>0</v>
      </c>
      <c r="H29" s="81"/>
      <c r="I29" s="191"/>
      <c r="J29" s="191"/>
      <c r="K29" s="191"/>
      <c r="L29" s="192"/>
      <c r="M29" s="193"/>
      <c r="N29" s="193"/>
    </row>
    <row r="30" spans="1:15" ht="15.6" customHeight="1" x14ac:dyDescent="0.3">
      <c r="A30" s="14" t="s">
        <v>126</v>
      </c>
      <c r="B30" s="15">
        <v>0</v>
      </c>
      <c r="C30" s="57">
        <v>0</v>
      </c>
      <c r="D30" s="14" t="s">
        <v>149</v>
      </c>
      <c r="E30" s="16" t="s">
        <v>158</v>
      </c>
      <c r="F30" s="17">
        <v>0</v>
      </c>
      <c r="G30" s="18">
        <f t="shared" si="1"/>
        <v>0</v>
      </c>
      <c r="H30" s="81"/>
      <c r="I30" s="191"/>
      <c r="J30" s="191"/>
      <c r="K30" s="191"/>
      <c r="L30" s="191"/>
      <c r="M30" s="189"/>
      <c r="N30" s="189"/>
    </row>
    <row r="31" spans="1:15" ht="15.6" customHeight="1" x14ac:dyDescent="0.3">
      <c r="A31" s="14" t="s">
        <v>127</v>
      </c>
      <c r="B31" s="15">
        <v>0</v>
      </c>
      <c r="C31" s="57">
        <v>0</v>
      </c>
      <c r="D31" s="14" t="s">
        <v>221</v>
      </c>
      <c r="E31" s="16" t="s">
        <v>158</v>
      </c>
      <c r="F31" s="17">
        <v>0</v>
      </c>
      <c r="G31" s="18">
        <f t="shared" si="1"/>
        <v>0</v>
      </c>
      <c r="I31" s="10"/>
      <c r="J31" s="10"/>
      <c r="K31" s="10"/>
      <c r="L31" s="12"/>
      <c r="M31" s="11"/>
      <c r="N31" s="11"/>
    </row>
    <row r="32" spans="1:15" ht="15.6" customHeight="1" x14ac:dyDescent="0.3">
      <c r="A32" s="14" t="s">
        <v>128</v>
      </c>
      <c r="B32" s="15">
        <v>0</v>
      </c>
      <c r="C32" s="57">
        <v>0</v>
      </c>
      <c r="D32" s="14" t="s">
        <v>16</v>
      </c>
      <c r="E32" s="16" t="s">
        <v>203</v>
      </c>
      <c r="F32" s="17">
        <v>0</v>
      </c>
      <c r="G32" s="18">
        <f t="shared" si="1"/>
        <v>0</v>
      </c>
    </row>
    <row r="33" spans="1:12" ht="15.6" customHeight="1" x14ac:dyDescent="0.3">
      <c r="A33" s="14" t="s">
        <v>129</v>
      </c>
      <c r="B33" s="15">
        <v>0</v>
      </c>
      <c r="C33" s="57">
        <v>0</v>
      </c>
      <c r="D33" s="14" t="s">
        <v>62</v>
      </c>
      <c r="E33" s="16" t="s">
        <v>158</v>
      </c>
      <c r="F33" s="17">
        <v>0</v>
      </c>
      <c r="G33" s="18">
        <f t="shared" si="1"/>
        <v>0</v>
      </c>
    </row>
    <row r="34" spans="1:12" ht="15.6" customHeight="1" x14ac:dyDescent="0.3">
      <c r="A34" s="14" t="s">
        <v>172</v>
      </c>
      <c r="B34" s="15">
        <v>0</v>
      </c>
      <c r="C34" s="57">
        <v>0</v>
      </c>
      <c r="D34" s="32" t="s">
        <v>2</v>
      </c>
      <c r="E34" s="33"/>
      <c r="F34" s="33">
        <f>SUM(F23:F33)</f>
        <v>0</v>
      </c>
      <c r="G34" s="38">
        <f>SUM(G23:G33)</f>
        <v>0</v>
      </c>
    </row>
    <row r="35" spans="1:12" ht="15.6" customHeight="1" x14ac:dyDescent="0.3">
      <c r="A35" s="14" t="s">
        <v>106</v>
      </c>
      <c r="B35" s="15">
        <v>0</v>
      </c>
      <c r="C35" s="57">
        <v>0</v>
      </c>
      <c r="D35" s="36" t="s">
        <v>0</v>
      </c>
      <c r="E35" s="36"/>
      <c r="F35" s="37"/>
      <c r="G35" s="37"/>
    </row>
    <row r="36" spans="1:12" ht="15.6" customHeight="1" x14ac:dyDescent="0.3">
      <c r="A36" s="14" t="s">
        <v>26</v>
      </c>
      <c r="B36" s="15">
        <v>0</v>
      </c>
      <c r="C36" s="57">
        <v>0</v>
      </c>
      <c r="D36" s="34" t="s">
        <v>99</v>
      </c>
      <c r="E36" s="39" t="s">
        <v>158</v>
      </c>
      <c r="F36" s="40">
        <v>0</v>
      </c>
      <c r="G36" s="41">
        <f t="shared" ref="G36:G52" si="2">IF(E36="w",F36*52,IF(E36="f",F36*26,IF(E36="m",F36*12,IF(E36="Q",F36*4,IF(E36="h",F36*2,F36)))))</f>
        <v>0</v>
      </c>
    </row>
    <row r="37" spans="1:12" ht="15.6" customHeight="1" x14ac:dyDescent="0.3">
      <c r="A37" s="14" t="s">
        <v>173</v>
      </c>
      <c r="B37" s="15" t="s">
        <v>136</v>
      </c>
      <c r="C37" s="57">
        <v>0</v>
      </c>
      <c r="D37" s="14" t="s">
        <v>100</v>
      </c>
      <c r="E37" s="16" t="s">
        <v>158</v>
      </c>
      <c r="F37" s="17">
        <v>0</v>
      </c>
      <c r="G37" s="18">
        <f t="shared" si="2"/>
        <v>0</v>
      </c>
    </row>
    <row r="38" spans="1:12" ht="15.6" customHeight="1" x14ac:dyDescent="0.3">
      <c r="A38" s="14" t="s">
        <v>47</v>
      </c>
      <c r="B38" s="15">
        <v>0</v>
      </c>
      <c r="C38" s="57">
        <v>0</v>
      </c>
      <c r="D38" s="14" t="s">
        <v>17</v>
      </c>
      <c r="E38" s="16" t="s">
        <v>205</v>
      </c>
      <c r="F38" s="17">
        <v>0</v>
      </c>
      <c r="G38" s="18">
        <f t="shared" si="2"/>
        <v>0</v>
      </c>
    </row>
    <row r="39" spans="1:12" ht="15.6" customHeight="1" x14ac:dyDescent="0.3">
      <c r="A39" s="14" t="s">
        <v>47</v>
      </c>
      <c r="B39" s="15">
        <v>0</v>
      </c>
      <c r="C39" s="57">
        <v>0</v>
      </c>
      <c r="D39" s="14" t="s">
        <v>61</v>
      </c>
      <c r="E39" s="16" t="s">
        <v>158</v>
      </c>
      <c r="F39" s="17">
        <v>0</v>
      </c>
      <c r="G39" s="18">
        <f t="shared" si="2"/>
        <v>0</v>
      </c>
    </row>
    <row r="40" spans="1:12" ht="15.6" customHeight="1" x14ac:dyDescent="0.3">
      <c r="A40" s="19" t="s">
        <v>215</v>
      </c>
      <c r="B40" s="20">
        <f>SUM(B27:B39)</f>
        <v>0</v>
      </c>
      <c r="C40" s="61">
        <f>SUM(C27:C39)</f>
        <v>0</v>
      </c>
      <c r="D40" s="14" t="s">
        <v>101</v>
      </c>
      <c r="E40" s="16" t="s">
        <v>205</v>
      </c>
      <c r="F40" s="17">
        <v>0</v>
      </c>
      <c r="G40" s="18">
        <f t="shared" si="2"/>
        <v>0</v>
      </c>
    </row>
    <row r="41" spans="1:12" ht="15.6" customHeight="1" x14ac:dyDescent="0.3">
      <c r="A41" s="27" t="s">
        <v>216</v>
      </c>
      <c r="B41" s="20">
        <f>B25-B40</f>
        <v>0</v>
      </c>
      <c r="C41" s="61">
        <f>C25-C40</f>
        <v>0</v>
      </c>
      <c r="D41" s="14" t="s">
        <v>25</v>
      </c>
      <c r="E41" s="16" t="s">
        <v>158</v>
      </c>
      <c r="F41" s="17">
        <v>0</v>
      </c>
      <c r="G41" s="18">
        <f t="shared" si="2"/>
        <v>0</v>
      </c>
    </row>
    <row r="42" spans="1:12" ht="15.6" customHeight="1" x14ac:dyDescent="0.3">
      <c r="A42" s="28" t="s">
        <v>206</v>
      </c>
      <c r="B42" s="15">
        <f>IF(B41&lt;$J$15,0,IF(AND(B41&gt;$K$14,B41&lt;$J$17),(B41-$K$14)*$L$15,IF(AND(B41&gt;$K$15,B41&lt;$J$18),((B41-$K$15)*$L$17)+$M$15,IF(AND(B41&gt;$K$17,B41&lt;$J$19),((B41-$K$17)*$L$18)+$M$17,((B41-$K$18)*$L$19)+$M$18))))+IF(B41&lt;$J$24,0,IF(AND(B41&gt;$K$23,B41&lt;$J$25),((B41-$K$23)*$L$24),B41*$L$25))</f>
        <v>0</v>
      </c>
      <c r="C42" s="57">
        <f>IF(C41&lt;$J$15,0,IF(AND(C41&gt;$K$14,C41&lt;$J$17),(C41-$K$14)*$L$15,IF(AND(C41&gt;$K$15,C41&lt;$J$18),((C41-$K$15)*$L$17)+$M$15,IF(AND(C41&gt;$K$17,C41&lt;$J$19),((C41-$K$17)*$L$18)+$M$17,((C41-$K$18)*$L$19)+$M$18))))+IF(C41&lt;$J$24,0,IF(AND(C41&gt;$K$23,C41&lt;$J$25),((C41-$K$23)*$L$24),C41*$L$25))</f>
        <v>0</v>
      </c>
      <c r="D42" s="14" t="s">
        <v>102</v>
      </c>
      <c r="E42" s="16" t="s">
        <v>158</v>
      </c>
      <c r="F42" s="17">
        <v>0</v>
      </c>
      <c r="G42" s="18">
        <f t="shared" si="2"/>
        <v>0</v>
      </c>
      <c r="L42" s="5"/>
    </row>
    <row r="43" spans="1:12" ht="15.6" customHeight="1" x14ac:dyDescent="0.3">
      <c r="A43" s="28" t="s">
        <v>207</v>
      </c>
      <c r="B43" s="15">
        <v>0</v>
      </c>
      <c r="C43" s="57">
        <v>0</v>
      </c>
      <c r="D43" s="14" t="s">
        <v>103</v>
      </c>
      <c r="E43" s="16" t="s">
        <v>158</v>
      </c>
      <c r="F43" s="17">
        <v>0</v>
      </c>
      <c r="G43" s="18">
        <f t="shared" si="2"/>
        <v>0</v>
      </c>
    </row>
    <row r="44" spans="1:12" ht="15.6" customHeight="1" x14ac:dyDescent="0.3">
      <c r="A44" s="32" t="s">
        <v>217</v>
      </c>
      <c r="B44" s="33">
        <f>B41-B42+B43</f>
        <v>0</v>
      </c>
      <c r="C44" s="58">
        <f>C41-C42+C43</f>
        <v>0</v>
      </c>
      <c r="D44" s="14" t="s">
        <v>150</v>
      </c>
      <c r="E44" s="16" t="s">
        <v>158</v>
      </c>
      <c r="F44" s="17">
        <v>0</v>
      </c>
      <c r="G44" s="18">
        <f t="shared" si="2"/>
        <v>0</v>
      </c>
    </row>
    <row r="45" spans="1:12" ht="15.6" customHeight="1" x14ac:dyDescent="0.3">
      <c r="A45" s="36" t="s">
        <v>138</v>
      </c>
      <c r="B45" s="37"/>
      <c r="C45" s="59"/>
      <c r="D45" s="14" t="s">
        <v>55</v>
      </c>
      <c r="E45" s="16" t="s">
        <v>158</v>
      </c>
      <c r="F45" s="17">
        <v>0</v>
      </c>
      <c r="G45" s="18">
        <f t="shared" si="2"/>
        <v>0</v>
      </c>
    </row>
    <row r="46" spans="1:12" ht="15.6" customHeight="1" x14ac:dyDescent="0.3">
      <c r="A46" s="34" t="s">
        <v>156</v>
      </c>
      <c r="B46" s="35">
        <v>0</v>
      </c>
      <c r="C46" s="56">
        <v>0</v>
      </c>
      <c r="D46" s="14" t="s">
        <v>198</v>
      </c>
      <c r="E46" s="16" t="s">
        <v>158</v>
      </c>
      <c r="F46" s="17">
        <v>0</v>
      </c>
      <c r="G46" s="18">
        <f t="shared" si="2"/>
        <v>0</v>
      </c>
    </row>
    <row r="47" spans="1:12" ht="15.6" customHeight="1" x14ac:dyDescent="0.3">
      <c r="A47" s="22" t="s">
        <v>174</v>
      </c>
      <c r="B47" s="15">
        <v>0</v>
      </c>
      <c r="C47" s="57">
        <v>0</v>
      </c>
      <c r="D47" s="14" t="s">
        <v>104</v>
      </c>
      <c r="E47" s="16" t="s">
        <v>158</v>
      </c>
      <c r="F47" s="17">
        <v>0</v>
      </c>
      <c r="G47" s="18">
        <f t="shared" si="2"/>
        <v>0</v>
      </c>
    </row>
    <row r="48" spans="1:12" ht="15.6" customHeight="1" x14ac:dyDescent="0.3">
      <c r="A48" s="14" t="s">
        <v>56</v>
      </c>
      <c r="B48" s="29">
        <f>B20</f>
        <v>0</v>
      </c>
      <c r="C48" s="64">
        <f>C20</f>
        <v>0</v>
      </c>
      <c r="D48" s="14" t="s">
        <v>105</v>
      </c>
      <c r="E48" s="16" t="s">
        <v>158</v>
      </c>
      <c r="F48" s="17">
        <v>0</v>
      </c>
      <c r="G48" s="18">
        <f t="shared" si="2"/>
        <v>0</v>
      </c>
    </row>
    <row r="49" spans="1:11" ht="15.6" customHeight="1" x14ac:dyDescent="0.3">
      <c r="A49" s="14" t="s">
        <v>175</v>
      </c>
      <c r="B49" s="15">
        <v>0</v>
      </c>
      <c r="C49" s="57">
        <v>0</v>
      </c>
      <c r="D49" s="14" t="s">
        <v>132</v>
      </c>
      <c r="E49" s="16" t="s">
        <v>158</v>
      </c>
      <c r="F49" s="17">
        <v>0</v>
      </c>
      <c r="G49" s="18">
        <f t="shared" si="2"/>
        <v>0</v>
      </c>
    </row>
    <row r="50" spans="1:11" ht="15.6" customHeight="1" x14ac:dyDescent="0.3">
      <c r="A50" s="14" t="s">
        <v>47</v>
      </c>
      <c r="B50" s="15">
        <v>0</v>
      </c>
      <c r="C50" s="57">
        <v>0</v>
      </c>
      <c r="D50" s="14" t="s">
        <v>169</v>
      </c>
      <c r="E50" s="16" t="s">
        <v>158</v>
      </c>
      <c r="F50" s="17">
        <v>0</v>
      </c>
      <c r="G50" s="18">
        <f t="shared" si="2"/>
        <v>0</v>
      </c>
    </row>
    <row r="51" spans="1:11" ht="15.6" customHeight="1" x14ac:dyDescent="0.3">
      <c r="A51" s="19" t="s">
        <v>218</v>
      </c>
      <c r="B51" s="20">
        <f>SUM(B46:B50)</f>
        <v>0</v>
      </c>
      <c r="C51" s="61">
        <f>SUM(C46:C50)</f>
        <v>0</v>
      </c>
      <c r="D51" s="14" t="s">
        <v>62</v>
      </c>
      <c r="E51" s="16" t="s">
        <v>158</v>
      </c>
      <c r="F51" s="17">
        <v>0</v>
      </c>
      <c r="G51" s="18">
        <f t="shared" si="2"/>
        <v>0</v>
      </c>
    </row>
    <row r="52" spans="1:11" ht="15.6" customHeight="1" x14ac:dyDescent="0.3">
      <c r="A52" s="27" t="s">
        <v>20</v>
      </c>
      <c r="B52" s="20"/>
      <c r="C52" s="61">
        <f>B51+C51+C44+B44</f>
        <v>0</v>
      </c>
      <c r="D52" s="14" t="s">
        <v>62</v>
      </c>
      <c r="E52" s="16" t="s">
        <v>158</v>
      </c>
      <c r="F52" s="17">
        <v>0</v>
      </c>
      <c r="G52" s="18">
        <f t="shared" si="2"/>
        <v>0</v>
      </c>
    </row>
    <row r="53" spans="1:11" ht="15.6" customHeight="1" x14ac:dyDescent="0.3">
      <c r="A53" s="30" t="s">
        <v>208</v>
      </c>
      <c r="B53" s="29"/>
      <c r="C53" s="61">
        <f>G54</f>
        <v>0</v>
      </c>
      <c r="D53" s="19" t="s">
        <v>2</v>
      </c>
      <c r="E53" s="20"/>
      <c r="F53" s="20">
        <f>SUM(F36:F52)</f>
        <v>0</v>
      </c>
      <c r="G53" s="21">
        <f>SUM(G36:G52)</f>
        <v>0</v>
      </c>
    </row>
    <row r="54" spans="1:11" ht="15.6" customHeight="1" thickBot="1" x14ac:dyDescent="0.25">
      <c r="A54" s="94" t="s">
        <v>219</v>
      </c>
      <c r="B54" s="50"/>
      <c r="C54" s="93">
        <f>C52-C53</f>
        <v>0</v>
      </c>
      <c r="D54" s="53" t="s">
        <v>60</v>
      </c>
      <c r="E54" s="51"/>
      <c r="F54" s="50">
        <f>F17+F21+F34+F53</f>
        <v>0</v>
      </c>
      <c r="G54" s="52">
        <f>G17+G21+G34+G53</f>
        <v>0</v>
      </c>
    </row>
    <row r="55" spans="1:11" ht="15.6" customHeight="1" thickTop="1" x14ac:dyDescent="0.25">
      <c r="A55" s="204" t="s">
        <v>201</v>
      </c>
      <c r="B55" s="205"/>
      <c r="C55" s="65" t="e">
        <f>C54/C52</f>
        <v>#DIV/0!</v>
      </c>
      <c r="D55" s="73" t="s">
        <v>202</v>
      </c>
      <c r="E55" s="74"/>
      <c r="F55" s="75"/>
      <c r="G55" s="76" t="s">
        <v>199</v>
      </c>
    </row>
    <row r="56" spans="1:11" ht="14.25" customHeight="1" x14ac:dyDescent="0.25">
      <c r="A56" s="206" t="s">
        <v>210</v>
      </c>
      <c r="B56" s="207"/>
      <c r="C56" s="66">
        <v>0.12</v>
      </c>
      <c r="D56" s="77" t="s">
        <v>200</v>
      </c>
      <c r="E56" s="77"/>
      <c r="F56" s="210"/>
      <c r="G56" s="211"/>
    </row>
    <row r="57" spans="1:11" ht="14.25" customHeight="1" x14ac:dyDescent="0.3">
      <c r="A57" s="208" t="s">
        <v>211</v>
      </c>
      <c r="B57" s="209"/>
      <c r="C57" s="67"/>
      <c r="D57" s="199"/>
      <c r="E57" s="200"/>
      <c r="F57" s="200"/>
      <c r="G57" s="201"/>
      <c r="K57" s="79" t="s">
        <v>110</v>
      </c>
    </row>
    <row r="58" spans="1:11" ht="15.6" customHeight="1" x14ac:dyDescent="0.3">
      <c r="A58" s="72" t="s">
        <v>122</v>
      </c>
      <c r="C58" s="78" t="s">
        <v>199</v>
      </c>
      <c r="D58" s="199"/>
      <c r="E58" s="200"/>
      <c r="F58" s="200"/>
      <c r="G58" s="201"/>
    </row>
    <row r="59" spans="1:11" ht="15" customHeight="1" x14ac:dyDescent="0.3">
      <c r="A59" s="72" t="s">
        <v>123</v>
      </c>
      <c r="B59" s="202"/>
      <c r="C59" s="203"/>
      <c r="D59" s="70" t="s">
        <v>130</v>
      </c>
      <c r="E59" s="16"/>
      <c r="F59" s="45"/>
      <c r="G59" s="78" t="s">
        <v>199</v>
      </c>
      <c r="J59" t="s">
        <v>59</v>
      </c>
    </row>
    <row r="60" spans="1:11" ht="15" customHeight="1" x14ac:dyDescent="0.3">
      <c r="A60" s="199"/>
      <c r="B60" s="200"/>
      <c r="C60" s="201"/>
      <c r="D60" s="71" t="s">
        <v>131</v>
      </c>
      <c r="E60" s="16"/>
      <c r="F60" s="31"/>
      <c r="G60" s="44"/>
    </row>
    <row r="61" spans="1:11" ht="15" customHeight="1" x14ac:dyDescent="0.2">
      <c r="A61" s="194"/>
      <c r="B61" s="195"/>
      <c r="C61" s="196"/>
      <c r="D61" s="197"/>
      <c r="E61" s="195"/>
      <c r="F61" s="195"/>
      <c r="G61" s="196"/>
    </row>
    <row r="62" spans="1:11" ht="15.6" customHeight="1" x14ac:dyDescent="0.2">
      <c r="A62" s="42"/>
      <c r="B62" s="42" t="s">
        <v>110</v>
      </c>
      <c r="C62" s="54"/>
      <c r="D62" s="43"/>
      <c r="E62" s="43"/>
      <c r="F62" s="43"/>
      <c r="G62" s="43"/>
    </row>
    <row r="63" spans="1:11" ht="15.6" customHeight="1" x14ac:dyDescent="0.2"/>
    <row r="64" spans="1:11" ht="15.6" customHeight="1" x14ac:dyDescent="0.2"/>
    <row r="65" ht="15.6" customHeight="1" x14ac:dyDescent="0.2"/>
    <row r="66" ht="14.25" customHeight="1" x14ac:dyDescent="0.2"/>
  </sheetData>
  <sheetProtection selectLockedCells="1"/>
  <protectedRanges>
    <protectedRange sqref="B10:C10" name="Range3"/>
    <protectedRange sqref="B31:C39 B19:C19 B21:C22 B24:C24 B27:C29 B11:C16 B42:C43 B46:C47 C30 B49:C50" name="Range1"/>
    <protectedRange sqref="B20:C20" name="Range2"/>
    <protectedRange sqref="A62:C62" name="Range7"/>
    <protectedRange sqref="C58" name="Range9"/>
    <protectedRange sqref="D16 F16" name="Range10_1"/>
    <protectedRange sqref="G59" name="Range8_1"/>
    <protectedRange sqref="F19:G20 F36:G52 D16 D33 F23:G33 G11:G16 F11:F15" name="Range1_2"/>
    <protectedRange sqref="D62:G62" name="Range6_1"/>
    <protectedRange sqref="B10:C10" name="Range13"/>
    <protectedRange sqref="A34" name="Range5_1"/>
    <protectedRange sqref="A50" name="Range1_1"/>
    <protectedRange sqref="D50" name="Range1_2_1"/>
  </protectedRanges>
  <mergeCells count="11">
    <mergeCell ref="A61:C61"/>
    <mergeCell ref="D61:G61"/>
    <mergeCell ref="D8:G8"/>
    <mergeCell ref="A60:C60"/>
    <mergeCell ref="B59:C59"/>
    <mergeCell ref="D58:G58"/>
    <mergeCell ref="A55:B55"/>
    <mergeCell ref="A56:B56"/>
    <mergeCell ref="A57:B57"/>
    <mergeCell ref="F56:G56"/>
    <mergeCell ref="D57:G57"/>
  </mergeCells>
  <phoneticPr fontId="8" type="noConversion"/>
  <dataValidations count="1">
    <dataValidation type="list" allowBlank="1" showInputMessage="1" showErrorMessage="1" sqref="E23:E33 E11:E16 E19:E20 E36:E52" xr:uid="{00000000-0002-0000-0000-000000000000}">
      <formula1>"W, M, F, Q, H, A"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0" orientation="portrait" r:id="rId1"/>
  <headerFooter alignWithMargins="0">
    <oddHeader xml:space="preserve">&amp;C
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4"/>
  <sheetViews>
    <sheetView topLeftCell="A43" workbookViewId="0">
      <selection activeCell="D16" sqref="D16"/>
    </sheetView>
  </sheetViews>
  <sheetFormatPr defaultColWidth="11.5546875" defaultRowHeight="17.25" x14ac:dyDescent="0.3"/>
  <cols>
    <col min="1" max="1" width="33.6640625" style="81" customWidth="1"/>
    <col min="2" max="2" width="8.6640625" style="81" bestFit="1" customWidth="1"/>
    <col min="3" max="3" width="8" style="81" bestFit="1" customWidth="1"/>
    <col min="4" max="4" width="8.44140625" style="81" bestFit="1" customWidth="1"/>
    <col min="5" max="5" width="7.6640625" style="81" bestFit="1" customWidth="1"/>
    <col min="6" max="7" width="8.6640625" style="81" customWidth="1"/>
    <col min="8" max="8" width="9.6640625" style="81" customWidth="1"/>
    <col min="9" max="256" width="8.6640625" style="81" customWidth="1"/>
    <col min="257" max="16384" width="11.5546875" style="81"/>
  </cols>
  <sheetData>
    <row r="1" spans="1:9" ht="18.75" x14ac:dyDescent="0.3">
      <c r="A1" s="95" t="str">
        <f>'Income and Expenditure'!D8</f>
        <v>[Your Name Here]</v>
      </c>
    </row>
    <row r="3" spans="1:9" x14ac:dyDescent="0.3">
      <c r="A3" s="96"/>
    </row>
    <row r="4" spans="1:9" x14ac:dyDescent="0.3">
      <c r="A4" s="97"/>
      <c r="B4" s="98" t="s">
        <v>140</v>
      </c>
      <c r="C4" s="98" t="s">
        <v>141</v>
      </c>
      <c r="D4" s="98" t="s">
        <v>142</v>
      </c>
      <c r="E4" s="98" t="s">
        <v>143</v>
      </c>
      <c r="G4" s="99" t="s">
        <v>146</v>
      </c>
      <c r="H4" s="99" t="s">
        <v>147</v>
      </c>
      <c r="I4" s="99" t="s">
        <v>148</v>
      </c>
    </row>
    <row r="5" spans="1:9" x14ac:dyDescent="0.3">
      <c r="A5" s="100"/>
      <c r="B5" s="101"/>
      <c r="C5" s="101"/>
      <c r="D5" s="101"/>
      <c r="E5" s="101"/>
    </row>
    <row r="6" spans="1:9" x14ac:dyDescent="0.3">
      <c r="A6" s="102" t="s">
        <v>21</v>
      </c>
      <c r="B6" s="101"/>
      <c r="C6" s="101"/>
      <c r="D6" s="101"/>
      <c r="E6" s="101"/>
    </row>
    <row r="7" spans="1:9" x14ac:dyDescent="0.3">
      <c r="A7" s="100" t="str">
        <f>'Income and Expenditure'!D11</f>
        <v>Home Mortgage [Principal &amp; Interest]</v>
      </c>
      <c r="B7" s="103">
        <f>'Income and Expenditure'!G11</f>
        <v>0</v>
      </c>
      <c r="C7" s="103">
        <f t="shared" ref="C7:C12" si="0">B7/12</f>
        <v>0</v>
      </c>
      <c r="D7" s="103">
        <f t="shared" ref="D7:D12" si="1">B7/26</f>
        <v>0</v>
      </c>
      <c r="E7" s="103">
        <f t="shared" ref="E7:E12" si="2">B7/52</f>
        <v>0</v>
      </c>
    </row>
    <row r="8" spans="1:9" x14ac:dyDescent="0.3">
      <c r="A8" s="100" t="str">
        <f>'Income and Expenditure'!D12</f>
        <v xml:space="preserve">Personal Loan </v>
      </c>
      <c r="B8" s="103">
        <f>'Income and Expenditure'!G12</f>
        <v>0</v>
      </c>
      <c r="C8" s="103">
        <f t="shared" si="0"/>
        <v>0</v>
      </c>
      <c r="D8" s="103">
        <f t="shared" si="1"/>
        <v>0</v>
      </c>
      <c r="E8" s="103">
        <f t="shared" si="2"/>
        <v>0</v>
      </c>
    </row>
    <row r="9" spans="1:9" x14ac:dyDescent="0.3">
      <c r="A9" s="100" t="str">
        <f>'Income and Expenditure'!D13</f>
        <v>Investment Loan [principal only]</v>
      </c>
      <c r="B9" s="103">
        <f>'Income and Expenditure'!G13</f>
        <v>0</v>
      </c>
      <c r="C9" s="103">
        <f t="shared" si="0"/>
        <v>0</v>
      </c>
      <c r="D9" s="103">
        <f t="shared" si="1"/>
        <v>0</v>
      </c>
      <c r="E9" s="103">
        <f t="shared" si="2"/>
        <v>0</v>
      </c>
    </row>
    <row r="10" spans="1:9" x14ac:dyDescent="0.3">
      <c r="A10" s="100" t="str">
        <f>'Income and Expenditure'!D14</f>
        <v>Credit Card Payments</v>
      </c>
      <c r="B10" s="103">
        <f>'Income and Expenditure'!G14</f>
        <v>0</v>
      </c>
      <c r="C10" s="103">
        <f t="shared" si="0"/>
        <v>0</v>
      </c>
      <c r="D10" s="103">
        <f t="shared" si="1"/>
        <v>0</v>
      </c>
      <c r="E10" s="103">
        <f t="shared" si="2"/>
        <v>0</v>
      </c>
    </row>
    <row r="11" spans="1:9" x14ac:dyDescent="0.3">
      <c r="A11" s="100" t="str">
        <f>'Income and Expenditure'!D15</f>
        <v>Novated Lease - Post Tax ECM</v>
      </c>
      <c r="B11" s="103">
        <f>'Income and Expenditure'!G15</f>
        <v>0</v>
      </c>
      <c r="C11" s="103">
        <f t="shared" si="0"/>
        <v>0</v>
      </c>
      <c r="D11" s="103">
        <f t="shared" si="1"/>
        <v>0</v>
      </c>
      <c r="E11" s="103">
        <f t="shared" si="2"/>
        <v>0</v>
      </c>
    </row>
    <row r="12" spans="1:9" x14ac:dyDescent="0.3">
      <c r="A12" s="100" t="str">
        <f>'Income and Expenditure'!D16</f>
        <v xml:space="preserve">Other </v>
      </c>
      <c r="B12" s="103">
        <f>'Income and Expenditure'!G16</f>
        <v>0</v>
      </c>
      <c r="C12" s="103">
        <f t="shared" si="0"/>
        <v>0</v>
      </c>
      <c r="D12" s="103">
        <f t="shared" si="1"/>
        <v>0</v>
      </c>
      <c r="E12" s="103">
        <f t="shared" si="2"/>
        <v>0</v>
      </c>
    </row>
    <row r="13" spans="1:9" ht="14.25" customHeight="1" x14ac:dyDescent="0.3">
      <c r="A13" s="96" t="s">
        <v>145</v>
      </c>
      <c r="B13" s="104">
        <f>SUM(B7:B12)</f>
        <v>0</v>
      </c>
      <c r="C13" s="104">
        <f>SUM(C7:C12)</f>
        <v>0</v>
      </c>
      <c r="D13" s="104">
        <f>SUM(D7:D12)</f>
        <v>0</v>
      </c>
      <c r="E13" s="104">
        <f>SUM(E7:E12)</f>
        <v>0</v>
      </c>
    </row>
    <row r="14" spans="1:9" x14ac:dyDescent="0.3">
      <c r="A14" s="100"/>
      <c r="B14" s="101"/>
      <c r="C14" s="101"/>
      <c r="D14" s="101"/>
      <c r="E14" s="101"/>
    </row>
    <row r="15" spans="1:9" x14ac:dyDescent="0.3">
      <c r="A15" s="102" t="s">
        <v>58</v>
      </c>
      <c r="B15" s="101"/>
      <c r="C15" s="101"/>
      <c r="D15" s="101"/>
      <c r="E15" s="101"/>
    </row>
    <row r="16" spans="1:9" x14ac:dyDescent="0.3">
      <c r="A16" s="105" t="s">
        <v>144</v>
      </c>
      <c r="B16" s="103">
        <f>'Income and Expenditure'!G19</f>
        <v>0</v>
      </c>
      <c r="C16" s="103">
        <f>B16/12</f>
        <v>0</v>
      </c>
      <c r="D16" s="103">
        <f>B16/26</f>
        <v>0</v>
      </c>
      <c r="E16" s="103">
        <f>B16/52</f>
        <v>0</v>
      </c>
    </row>
    <row r="17" spans="1:5" ht="14.25" customHeight="1" x14ac:dyDescent="0.3">
      <c r="A17" s="96" t="s">
        <v>145</v>
      </c>
      <c r="B17" s="104">
        <f>SUM(B16)</f>
        <v>0</v>
      </c>
      <c r="C17" s="104">
        <f>SUM(C16)</f>
        <v>0</v>
      </c>
      <c r="D17" s="104">
        <f>SUM(D16)</f>
        <v>0</v>
      </c>
      <c r="E17" s="104">
        <f>SUM(E16)</f>
        <v>0</v>
      </c>
    </row>
    <row r="18" spans="1:5" x14ac:dyDescent="0.3">
      <c r="A18" s="105"/>
      <c r="B18" s="103"/>
      <c r="C18" s="103"/>
      <c r="D18" s="103"/>
      <c r="E18" s="103"/>
    </row>
    <row r="19" spans="1:5" x14ac:dyDescent="0.3">
      <c r="A19" s="96" t="s">
        <v>22</v>
      </c>
      <c r="B19" s="105"/>
      <c r="C19" s="105"/>
      <c r="D19" s="105"/>
      <c r="E19" s="105"/>
    </row>
    <row r="20" spans="1:5" x14ac:dyDescent="0.3">
      <c r="A20" s="105" t="str">
        <f>'Income and Expenditure'!D23</f>
        <v>Home &amp; Contents Insurance</v>
      </c>
      <c r="B20" s="103">
        <f>'Income and Expenditure'!G23</f>
        <v>0</v>
      </c>
      <c r="C20" s="103">
        <f t="shared" ref="C20:C48" si="3">B20/12</f>
        <v>0</v>
      </c>
      <c r="D20" s="103">
        <f t="shared" ref="D20:D30" si="4">B20/26</f>
        <v>0</v>
      </c>
      <c r="E20" s="103">
        <f t="shared" ref="E20:E30" si="5">B20/52</f>
        <v>0</v>
      </c>
    </row>
    <row r="21" spans="1:5" x14ac:dyDescent="0.3">
      <c r="A21" s="105" t="str">
        <f>'Income and Expenditure'!D24</f>
        <v>Motor Vehicle Insurance</v>
      </c>
      <c r="B21" s="103">
        <f>'Income and Expenditure'!G24</f>
        <v>0</v>
      </c>
      <c r="C21" s="103">
        <f t="shared" si="3"/>
        <v>0</v>
      </c>
      <c r="D21" s="103">
        <f>B21/26</f>
        <v>0</v>
      </c>
      <c r="E21" s="103">
        <f t="shared" si="5"/>
        <v>0</v>
      </c>
    </row>
    <row r="22" spans="1:5" x14ac:dyDescent="0.3">
      <c r="A22" s="105" t="str">
        <f>'Income and Expenditure'!D25</f>
        <v>Private Health Insurance</v>
      </c>
      <c r="B22" s="103">
        <f>'Income and Expenditure'!G25</f>
        <v>0</v>
      </c>
      <c r="C22" s="103">
        <f t="shared" si="3"/>
        <v>0</v>
      </c>
      <c r="D22" s="103">
        <f>B22/26</f>
        <v>0</v>
      </c>
      <c r="E22" s="103">
        <f t="shared" si="5"/>
        <v>0</v>
      </c>
    </row>
    <row r="23" spans="1:5" x14ac:dyDescent="0.3">
      <c r="A23" s="105" t="str">
        <f>'Income and Expenditure'!D26</f>
        <v>Council Rates [inc water] or Rent</v>
      </c>
      <c r="B23" s="103">
        <f>'Income and Expenditure'!G26</f>
        <v>0</v>
      </c>
      <c r="C23" s="103">
        <f t="shared" si="3"/>
        <v>0</v>
      </c>
      <c r="D23" s="103">
        <f t="shared" si="4"/>
        <v>0</v>
      </c>
      <c r="E23" s="103">
        <f t="shared" si="5"/>
        <v>0</v>
      </c>
    </row>
    <row r="24" spans="1:5" x14ac:dyDescent="0.3">
      <c r="A24" s="105" t="str">
        <f>'Income and Expenditure'!D27</f>
        <v>Electricity &amp; Gas</v>
      </c>
      <c r="B24" s="103">
        <f>'Income and Expenditure'!G27</f>
        <v>0</v>
      </c>
      <c r="C24" s="103">
        <f t="shared" si="3"/>
        <v>0</v>
      </c>
      <c r="D24" s="103">
        <f t="shared" si="4"/>
        <v>0</v>
      </c>
      <c r="E24" s="103">
        <f t="shared" si="5"/>
        <v>0</v>
      </c>
    </row>
    <row r="25" spans="1:5" x14ac:dyDescent="0.3">
      <c r="A25" s="105" t="str">
        <f>'Income and Expenditure'!D28</f>
        <v>Phone [inc Mobile] &amp; Internet</v>
      </c>
      <c r="B25" s="103">
        <f>'Income and Expenditure'!G28</f>
        <v>0</v>
      </c>
      <c r="C25" s="103">
        <f t="shared" si="3"/>
        <v>0</v>
      </c>
      <c r="D25" s="103">
        <f t="shared" si="4"/>
        <v>0</v>
      </c>
      <c r="E25" s="103">
        <f t="shared" si="5"/>
        <v>0</v>
      </c>
    </row>
    <row r="26" spans="1:5" x14ac:dyDescent="0.3">
      <c r="A26" s="105" t="str">
        <f>'Income and Expenditure'!D29</f>
        <v>Car Rego &amp; Maintenance</v>
      </c>
      <c r="B26" s="103">
        <f>'Income and Expenditure'!G29</f>
        <v>0</v>
      </c>
      <c r="C26" s="103">
        <f t="shared" si="3"/>
        <v>0</v>
      </c>
      <c r="D26" s="103">
        <f t="shared" si="4"/>
        <v>0</v>
      </c>
      <c r="E26" s="103">
        <f t="shared" si="5"/>
        <v>0</v>
      </c>
    </row>
    <row r="27" spans="1:5" x14ac:dyDescent="0.3">
      <c r="A27" s="105" t="str">
        <f>'Income and Expenditure'!D30</f>
        <v>Child Maintenance / Support</v>
      </c>
      <c r="B27" s="103">
        <f>'Income and Expenditure'!G30</f>
        <v>0</v>
      </c>
      <c r="C27" s="106">
        <f t="shared" si="3"/>
        <v>0</v>
      </c>
      <c r="D27" s="106">
        <f t="shared" si="4"/>
        <v>0</v>
      </c>
      <c r="E27" s="106">
        <f t="shared" si="5"/>
        <v>0</v>
      </c>
    </row>
    <row r="28" spans="1:5" x14ac:dyDescent="0.3">
      <c r="A28" s="105" t="str">
        <f>'Income and Expenditure'!D31</f>
        <v>Education [fees, books]</v>
      </c>
      <c r="B28" s="103">
        <f>'Income and Expenditure'!G31</f>
        <v>0</v>
      </c>
      <c r="C28" s="106">
        <f t="shared" si="3"/>
        <v>0</v>
      </c>
      <c r="D28" s="106">
        <f t="shared" si="4"/>
        <v>0</v>
      </c>
      <c r="E28" s="106">
        <f t="shared" si="5"/>
        <v>0</v>
      </c>
    </row>
    <row r="29" spans="1:5" x14ac:dyDescent="0.3">
      <c r="A29" s="105" t="str">
        <f>'Income and Expenditure'!D32</f>
        <v>Holidays</v>
      </c>
      <c r="B29" s="103">
        <f>'Income and Expenditure'!G32</f>
        <v>0</v>
      </c>
      <c r="C29" s="106">
        <f t="shared" si="3"/>
        <v>0</v>
      </c>
      <c r="D29" s="106">
        <f t="shared" si="4"/>
        <v>0</v>
      </c>
      <c r="E29" s="106">
        <f t="shared" si="5"/>
        <v>0</v>
      </c>
    </row>
    <row r="30" spans="1:5" x14ac:dyDescent="0.3">
      <c r="A30" s="105" t="str">
        <f>'Income and Expenditure'!D33</f>
        <v xml:space="preserve">Other </v>
      </c>
      <c r="B30" s="103">
        <f>'Income and Expenditure'!G33</f>
        <v>0</v>
      </c>
      <c r="C30" s="106">
        <f t="shared" si="3"/>
        <v>0</v>
      </c>
      <c r="D30" s="106">
        <f t="shared" si="4"/>
        <v>0</v>
      </c>
      <c r="E30" s="106">
        <f t="shared" si="5"/>
        <v>0</v>
      </c>
    </row>
    <row r="31" spans="1:5" x14ac:dyDescent="0.3">
      <c r="A31" s="96" t="s">
        <v>145</v>
      </c>
      <c r="B31" s="104">
        <f>SUM(B20:B30)</f>
        <v>0</v>
      </c>
      <c r="C31" s="104">
        <f>SUM(C20:C30)</f>
        <v>0</v>
      </c>
      <c r="D31" s="104">
        <f>SUM(D20:D30)</f>
        <v>0</v>
      </c>
      <c r="E31" s="104">
        <f>SUM(E20:E30)</f>
        <v>0</v>
      </c>
    </row>
    <row r="32" spans="1:5" x14ac:dyDescent="0.3">
      <c r="A32" s="105"/>
      <c r="B32" s="103"/>
      <c r="C32" s="103"/>
      <c r="D32" s="103"/>
      <c r="E32" s="103"/>
    </row>
    <row r="33" spans="1:5" x14ac:dyDescent="0.3">
      <c r="A33" s="96" t="s">
        <v>0</v>
      </c>
      <c r="B33" s="103"/>
      <c r="C33" s="103"/>
      <c r="D33" s="103"/>
      <c r="E33" s="103"/>
    </row>
    <row r="34" spans="1:5" x14ac:dyDescent="0.3">
      <c r="A34" s="105" t="str">
        <f>'Income and Expenditure'!D36</f>
        <v>Home Repairs / Maintenance</v>
      </c>
      <c r="B34" s="103">
        <f>'Income and Expenditure'!G36</f>
        <v>0</v>
      </c>
      <c r="C34" s="103">
        <f t="shared" si="3"/>
        <v>0</v>
      </c>
      <c r="D34" s="103">
        <f t="shared" ref="D34:D48" si="6">B34/26</f>
        <v>0</v>
      </c>
      <c r="E34" s="103">
        <f t="shared" ref="E34:E48" si="7">B34/52</f>
        <v>0</v>
      </c>
    </row>
    <row r="35" spans="1:5" x14ac:dyDescent="0.3">
      <c r="A35" s="105" t="str">
        <f>'Income and Expenditure'!D37</f>
        <v>Home Appliances / Furniture</v>
      </c>
      <c r="B35" s="103">
        <f>'Income and Expenditure'!G37</f>
        <v>0</v>
      </c>
      <c r="C35" s="103">
        <f t="shared" si="3"/>
        <v>0</v>
      </c>
      <c r="D35" s="103">
        <f t="shared" si="6"/>
        <v>0</v>
      </c>
      <c r="E35" s="103">
        <f t="shared" si="7"/>
        <v>0</v>
      </c>
    </row>
    <row r="36" spans="1:5" x14ac:dyDescent="0.3">
      <c r="A36" s="105" t="str">
        <f>'Income and Expenditure'!D38</f>
        <v>Groceries</v>
      </c>
      <c r="B36" s="103">
        <f>'Income and Expenditure'!G38</f>
        <v>0</v>
      </c>
      <c r="C36" s="103">
        <f t="shared" si="3"/>
        <v>0</v>
      </c>
      <c r="D36" s="103">
        <f t="shared" si="6"/>
        <v>0</v>
      </c>
      <c r="E36" s="103">
        <f t="shared" si="7"/>
        <v>0</v>
      </c>
    </row>
    <row r="37" spans="1:5" x14ac:dyDescent="0.3">
      <c r="A37" s="105" t="str">
        <f>'Income and Expenditure'!D39</f>
        <v>Clothing &amp; Shoes</v>
      </c>
      <c r="B37" s="103">
        <f>'Income and Expenditure'!G39</f>
        <v>0</v>
      </c>
      <c r="C37" s="103">
        <f t="shared" si="3"/>
        <v>0</v>
      </c>
      <c r="D37" s="103">
        <f t="shared" si="6"/>
        <v>0</v>
      </c>
      <c r="E37" s="103">
        <f t="shared" si="7"/>
        <v>0</v>
      </c>
    </row>
    <row r="38" spans="1:5" x14ac:dyDescent="0.3">
      <c r="A38" s="105" t="str">
        <f>'Income and Expenditure'!D40</f>
        <v>Dining / Alcohol / Entertainment</v>
      </c>
      <c r="B38" s="103">
        <f>'Income and Expenditure'!G40</f>
        <v>0</v>
      </c>
      <c r="C38" s="103">
        <f t="shared" si="3"/>
        <v>0</v>
      </c>
      <c r="D38" s="103">
        <f t="shared" si="6"/>
        <v>0</v>
      </c>
      <c r="E38" s="103">
        <f t="shared" si="7"/>
        <v>0</v>
      </c>
    </row>
    <row r="39" spans="1:5" x14ac:dyDescent="0.3">
      <c r="A39" s="105" t="str">
        <f>'Income and Expenditure'!D41</f>
        <v>Tobacco</v>
      </c>
      <c r="B39" s="103">
        <f>'Income and Expenditure'!G41</f>
        <v>0</v>
      </c>
      <c r="C39" s="103">
        <f t="shared" si="3"/>
        <v>0</v>
      </c>
      <c r="D39" s="103">
        <f t="shared" si="6"/>
        <v>0</v>
      </c>
      <c r="E39" s="103">
        <f t="shared" si="7"/>
        <v>0</v>
      </c>
    </row>
    <row r="40" spans="1:5" x14ac:dyDescent="0.3">
      <c r="A40" s="105" t="str">
        <f>'Income and Expenditure'!D42</f>
        <v>Petrol and / or Other Transport</v>
      </c>
      <c r="B40" s="103">
        <f>'Income and Expenditure'!G42</f>
        <v>0</v>
      </c>
      <c r="C40" s="103">
        <f t="shared" si="3"/>
        <v>0</v>
      </c>
      <c r="D40" s="103">
        <f t="shared" si="6"/>
        <v>0</v>
      </c>
      <c r="E40" s="103">
        <f t="shared" si="7"/>
        <v>0</v>
      </c>
    </row>
    <row r="41" spans="1:5" x14ac:dyDescent="0.3">
      <c r="A41" s="105" t="str">
        <f>'Income and Expenditure'!D43</f>
        <v>Medical / Dental Expenses</v>
      </c>
      <c r="B41" s="103">
        <f>'Income and Expenditure'!G43</f>
        <v>0</v>
      </c>
      <c r="C41" s="103">
        <f t="shared" si="3"/>
        <v>0</v>
      </c>
      <c r="D41" s="103">
        <f t="shared" si="6"/>
        <v>0</v>
      </c>
      <c r="E41" s="103">
        <f t="shared" si="7"/>
        <v>0</v>
      </c>
    </row>
    <row r="42" spans="1:5" x14ac:dyDescent="0.3">
      <c r="A42" s="105" t="str">
        <f>'Income and Expenditure'!D44</f>
        <v>Sport / Memberships</v>
      </c>
      <c r="B42" s="103">
        <f>'Income and Expenditure'!G44</f>
        <v>0</v>
      </c>
      <c r="C42" s="103">
        <f t="shared" si="3"/>
        <v>0</v>
      </c>
      <c r="D42" s="103">
        <f t="shared" si="6"/>
        <v>0</v>
      </c>
      <c r="E42" s="103">
        <f t="shared" si="7"/>
        <v>0</v>
      </c>
    </row>
    <row r="43" spans="1:5" x14ac:dyDescent="0.3">
      <c r="A43" s="105" t="str">
        <f>'Income and Expenditure'!D45</f>
        <v>Childrens Activities</v>
      </c>
      <c r="B43" s="103">
        <f>'Income and Expenditure'!G45</f>
        <v>0</v>
      </c>
      <c r="C43" s="103">
        <f t="shared" si="3"/>
        <v>0</v>
      </c>
      <c r="D43" s="103">
        <f t="shared" si="6"/>
        <v>0</v>
      </c>
      <c r="E43" s="103">
        <f t="shared" si="7"/>
        <v>0</v>
      </c>
    </row>
    <row r="44" spans="1:5" x14ac:dyDescent="0.3">
      <c r="A44" s="105" t="str">
        <f>'Income and Expenditure'!D46</f>
        <v>Gifts / Donations</v>
      </c>
      <c r="B44" s="103">
        <f>'Income and Expenditure'!G46</f>
        <v>0</v>
      </c>
      <c r="C44" s="103">
        <f t="shared" si="3"/>
        <v>0</v>
      </c>
      <c r="D44" s="103">
        <f t="shared" si="6"/>
        <v>0</v>
      </c>
      <c r="E44" s="103">
        <f t="shared" si="7"/>
        <v>0</v>
      </c>
    </row>
    <row r="45" spans="1:5" x14ac:dyDescent="0.3">
      <c r="A45" s="105" t="str">
        <f>'Income and Expenditure'!D47</f>
        <v>Pet Care / Vet / Dry Cleaning</v>
      </c>
      <c r="B45" s="103">
        <f>'Income and Expenditure'!G47</f>
        <v>0</v>
      </c>
      <c r="C45" s="103">
        <f t="shared" si="3"/>
        <v>0</v>
      </c>
      <c r="D45" s="103">
        <f t="shared" si="6"/>
        <v>0</v>
      </c>
      <c r="E45" s="103">
        <f t="shared" si="7"/>
        <v>0</v>
      </c>
    </row>
    <row r="46" spans="1:5" x14ac:dyDescent="0.3">
      <c r="A46" s="105" t="str">
        <f>'Income and Expenditure'!D48</f>
        <v>Hair / Beauty</v>
      </c>
      <c r="B46" s="103">
        <f>'Income and Expenditure'!G48</f>
        <v>0</v>
      </c>
      <c r="C46" s="103">
        <f t="shared" si="3"/>
        <v>0</v>
      </c>
      <c r="D46" s="103">
        <f t="shared" si="6"/>
        <v>0</v>
      </c>
      <c r="E46" s="103">
        <f t="shared" si="7"/>
        <v>0</v>
      </c>
    </row>
    <row r="47" spans="1:5" x14ac:dyDescent="0.3">
      <c r="A47" s="105" t="str">
        <f>'Income and Expenditure'!D49</f>
        <v>Newspaper &amp; Magazine Subscription</v>
      </c>
      <c r="B47" s="103">
        <f>'Income and Expenditure'!G49</f>
        <v>0</v>
      </c>
      <c r="C47" s="103">
        <f t="shared" si="3"/>
        <v>0</v>
      </c>
      <c r="D47" s="103">
        <f t="shared" si="6"/>
        <v>0</v>
      </c>
      <c r="E47" s="103">
        <f t="shared" si="7"/>
        <v>0</v>
      </c>
    </row>
    <row r="48" spans="1:5" x14ac:dyDescent="0.3">
      <c r="A48" s="105" t="str">
        <f>'Income and Expenditure'!D50</f>
        <v>Music / Books / Crafts / Hobbies</v>
      </c>
      <c r="B48" s="103">
        <f>'Income and Expenditure'!G50</f>
        <v>0</v>
      </c>
      <c r="C48" s="103">
        <f t="shared" si="3"/>
        <v>0</v>
      </c>
      <c r="D48" s="103">
        <f t="shared" si="6"/>
        <v>0</v>
      </c>
      <c r="E48" s="103">
        <f t="shared" si="7"/>
        <v>0</v>
      </c>
    </row>
    <row r="49" spans="1:5" x14ac:dyDescent="0.3">
      <c r="A49" s="96" t="s">
        <v>145</v>
      </c>
      <c r="B49" s="104">
        <f>SUM(B34:B48)</f>
        <v>0</v>
      </c>
      <c r="C49" s="104">
        <f>SUM(C34:C48)</f>
        <v>0</v>
      </c>
      <c r="D49" s="104">
        <f>SUM(D34:D48)</f>
        <v>0</v>
      </c>
      <c r="E49" s="104">
        <f>SUM(E34:E48)</f>
        <v>0</v>
      </c>
    </row>
    <row r="51" spans="1:5" x14ac:dyDescent="0.3">
      <c r="A51" s="96" t="s">
        <v>60</v>
      </c>
      <c r="B51" s="107">
        <f>B13+B17+B31+B49</f>
        <v>0</v>
      </c>
      <c r="C51" s="107">
        <f>C13+C17+C31+C49</f>
        <v>0</v>
      </c>
      <c r="D51" s="107">
        <f>D13+D17+D31+D49</f>
        <v>0</v>
      </c>
      <c r="E51" s="107">
        <f>E13+E17+E31+E49</f>
        <v>0</v>
      </c>
    </row>
    <row r="54" spans="1:5" x14ac:dyDescent="0.3">
      <c r="B54" s="108"/>
    </row>
  </sheetData>
  <phoneticPr fontId="8" type="noConversion"/>
  <pageMargins left="0.75" right="0.75" top="1" bottom="1" header="0.5" footer="0.5"/>
  <pageSetup paperSize="9" orientation="portrait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K63"/>
  <sheetViews>
    <sheetView showGridLines="0" defaultGridColor="0" colorId="22" zoomScaleNormal="100" workbookViewId="0">
      <selection activeCell="G14" sqref="G14:H14"/>
    </sheetView>
  </sheetViews>
  <sheetFormatPr defaultColWidth="9.6640625" defaultRowHeight="17.25" x14ac:dyDescent="0.3"/>
  <cols>
    <col min="1" max="1" width="20.6640625" style="111" customWidth="1"/>
    <col min="2" max="2" width="8.33203125" style="111" customWidth="1"/>
    <col min="3" max="3" width="8.44140625" style="112" customWidth="1"/>
    <col min="4" max="4" width="8.88671875" style="111" customWidth="1"/>
    <col min="5" max="5" width="10.33203125" style="112" customWidth="1"/>
    <col min="6" max="6" width="9.33203125" style="111" customWidth="1"/>
    <col min="7" max="7" width="7" style="111" customWidth="1"/>
    <col min="8" max="8" width="18.6640625" style="111" customWidth="1"/>
    <col min="9" max="9" width="23.6640625" style="111" customWidth="1"/>
    <col min="10" max="10" width="9.6640625" style="111"/>
    <col min="11" max="12" width="10.33203125" style="111" bestFit="1" customWidth="1"/>
    <col min="13" max="16384" width="9.6640625" style="111"/>
  </cols>
  <sheetData>
    <row r="1" spans="1:11" s="110" customFormat="1" ht="18" x14ac:dyDescent="0.25">
      <c r="A1" s="221" t="s">
        <v>113</v>
      </c>
      <c r="B1" s="221"/>
      <c r="C1" s="221"/>
      <c r="D1" s="222" t="str">
        <f>'Income and Expenditure'!D8</f>
        <v>[Your Name Here]</v>
      </c>
      <c r="E1" s="222"/>
      <c r="F1" s="222"/>
      <c r="G1" s="222"/>
      <c r="H1" s="222"/>
      <c r="I1" s="109"/>
    </row>
    <row r="2" spans="1:11" ht="8.1" customHeight="1" x14ac:dyDescent="0.3">
      <c r="D2" s="110"/>
    </row>
    <row r="3" spans="1:11" ht="45" customHeight="1" x14ac:dyDescent="0.3">
      <c r="A3" s="113" t="s">
        <v>3</v>
      </c>
      <c r="B3" s="113" t="s">
        <v>115</v>
      </c>
      <c r="C3" s="113" t="s">
        <v>63</v>
      </c>
      <c r="D3" s="113" t="s">
        <v>4</v>
      </c>
      <c r="E3" s="113" t="s">
        <v>5</v>
      </c>
      <c r="F3" s="113" t="s">
        <v>64</v>
      </c>
      <c r="G3" s="225" t="s">
        <v>6</v>
      </c>
      <c r="H3" s="226"/>
    </row>
    <row r="4" spans="1:11" x14ac:dyDescent="0.3">
      <c r="A4" s="114" t="s">
        <v>65</v>
      </c>
      <c r="B4" s="115"/>
      <c r="C4" s="116"/>
      <c r="D4" s="116"/>
      <c r="E4" s="117">
        <f>C4-D4</f>
        <v>0</v>
      </c>
      <c r="F4" s="118"/>
      <c r="G4" s="227"/>
      <c r="H4" s="228"/>
      <c r="K4" s="119" t="s">
        <v>164</v>
      </c>
    </row>
    <row r="5" spans="1:11" x14ac:dyDescent="0.3">
      <c r="A5" s="114" t="s">
        <v>176</v>
      </c>
      <c r="B5" s="118"/>
      <c r="C5" s="116"/>
      <c r="D5" s="116"/>
      <c r="E5" s="117">
        <f t="shared" ref="E5:E15" si="0">C5-D5</f>
        <v>0</v>
      </c>
      <c r="F5" s="118"/>
      <c r="G5" s="212"/>
      <c r="H5" s="215"/>
      <c r="K5" s="119" t="s">
        <v>165</v>
      </c>
    </row>
    <row r="6" spans="1:11" ht="27" x14ac:dyDescent="0.3">
      <c r="A6" s="114" t="s">
        <v>177</v>
      </c>
      <c r="B6" s="118"/>
      <c r="C6" s="116"/>
      <c r="D6" s="116"/>
      <c r="E6" s="117">
        <f t="shared" si="0"/>
        <v>0</v>
      </c>
      <c r="F6" s="118"/>
      <c r="G6" s="212"/>
      <c r="H6" s="215"/>
      <c r="K6" s="119" t="s">
        <v>166</v>
      </c>
    </row>
    <row r="7" spans="1:11" x14ac:dyDescent="0.3">
      <c r="A7" s="114" t="s">
        <v>114</v>
      </c>
      <c r="B7" s="118"/>
      <c r="C7" s="116"/>
      <c r="D7" s="116"/>
      <c r="E7" s="117">
        <f t="shared" si="0"/>
        <v>0</v>
      </c>
      <c r="F7" s="118"/>
      <c r="G7" s="212"/>
      <c r="H7" s="215"/>
      <c r="K7" s="119"/>
    </row>
    <row r="8" spans="1:11" x14ac:dyDescent="0.3">
      <c r="A8" s="114" t="s">
        <v>139</v>
      </c>
      <c r="B8" s="118"/>
      <c r="C8" s="116"/>
      <c r="D8" s="116"/>
      <c r="E8" s="117">
        <f t="shared" si="0"/>
        <v>0</v>
      </c>
      <c r="F8" s="118"/>
      <c r="G8" s="223"/>
      <c r="H8" s="224"/>
    </row>
    <row r="9" spans="1:11" x14ac:dyDescent="0.3">
      <c r="A9" s="114" t="s">
        <v>66</v>
      </c>
      <c r="B9" s="118"/>
      <c r="C9" s="117">
        <f>Superannuation!G31</f>
        <v>0</v>
      </c>
      <c r="D9" s="116"/>
      <c r="E9" s="117">
        <f>C9-D9</f>
        <v>0</v>
      </c>
      <c r="F9" s="118"/>
      <c r="G9" s="212"/>
      <c r="H9" s="215"/>
    </row>
    <row r="10" spans="1:11" x14ac:dyDescent="0.3">
      <c r="A10" s="114" t="s">
        <v>66</v>
      </c>
      <c r="B10" s="118"/>
      <c r="C10" s="117">
        <f>Superannuation!G75</f>
        <v>0</v>
      </c>
      <c r="D10" s="116"/>
      <c r="E10" s="117">
        <f>C10-D10</f>
        <v>0</v>
      </c>
      <c r="F10" s="118"/>
      <c r="G10" s="212"/>
      <c r="H10" s="215"/>
    </row>
    <row r="11" spans="1:11" x14ac:dyDescent="0.3">
      <c r="A11" s="114" t="s">
        <v>7</v>
      </c>
      <c r="B11" s="115"/>
      <c r="C11" s="116"/>
      <c r="D11" s="116"/>
      <c r="E11" s="117">
        <f t="shared" si="0"/>
        <v>0</v>
      </c>
      <c r="F11" s="118"/>
      <c r="G11" s="212"/>
      <c r="H11" s="215"/>
    </row>
    <row r="12" spans="1:11" x14ac:dyDescent="0.3">
      <c r="A12" s="120" t="s">
        <v>178</v>
      </c>
      <c r="B12" s="118"/>
      <c r="C12" s="116"/>
      <c r="D12" s="116"/>
      <c r="E12" s="117">
        <f t="shared" si="0"/>
        <v>0</v>
      </c>
      <c r="F12" s="118"/>
      <c r="G12" s="212"/>
      <c r="H12" s="215"/>
    </row>
    <row r="13" spans="1:11" x14ac:dyDescent="0.3">
      <c r="A13" s="121" t="s">
        <v>179</v>
      </c>
      <c r="B13" s="118"/>
      <c r="C13" s="116"/>
      <c r="D13" s="116"/>
      <c r="E13" s="117">
        <f t="shared" si="0"/>
        <v>0</v>
      </c>
      <c r="F13" s="118"/>
      <c r="G13" s="212"/>
      <c r="H13" s="215"/>
    </row>
    <row r="14" spans="1:11" x14ac:dyDescent="0.3">
      <c r="A14" s="114" t="s">
        <v>180</v>
      </c>
      <c r="B14" s="118"/>
      <c r="C14" s="116"/>
      <c r="D14" s="116"/>
      <c r="E14" s="117">
        <f>C14-D14</f>
        <v>0</v>
      </c>
      <c r="F14" s="118"/>
      <c r="G14" s="212"/>
      <c r="H14" s="215"/>
    </row>
    <row r="15" spans="1:11" x14ac:dyDescent="0.3">
      <c r="A15" s="114" t="s">
        <v>67</v>
      </c>
      <c r="B15" s="118"/>
      <c r="C15" s="116"/>
      <c r="D15" s="116"/>
      <c r="E15" s="117">
        <f t="shared" si="0"/>
        <v>0</v>
      </c>
      <c r="F15" s="118"/>
      <c r="G15" s="212"/>
      <c r="H15" s="215"/>
    </row>
    <row r="16" spans="1:11" x14ac:dyDescent="0.3">
      <c r="A16" s="114" t="s">
        <v>68</v>
      </c>
      <c r="B16" s="118"/>
      <c r="C16" s="116"/>
      <c r="D16" s="117">
        <f>E58</f>
        <v>0</v>
      </c>
      <c r="E16" s="117">
        <f t="shared" ref="E16:E21" si="1">C16-D16</f>
        <v>0</v>
      </c>
      <c r="F16" s="118"/>
      <c r="G16" s="212"/>
      <c r="H16" s="215"/>
    </row>
    <row r="17" spans="1:8" x14ac:dyDescent="0.3">
      <c r="A17" s="114" t="s">
        <v>47</v>
      </c>
      <c r="B17" s="115"/>
      <c r="C17" s="116"/>
      <c r="D17" s="117"/>
      <c r="E17" s="117">
        <f t="shared" si="1"/>
        <v>0</v>
      </c>
      <c r="F17" s="118"/>
      <c r="G17" s="212"/>
      <c r="H17" s="213"/>
    </row>
    <row r="18" spans="1:8" x14ac:dyDescent="0.3">
      <c r="A18" s="114" t="s">
        <v>8</v>
      </c>
      <c r="B18" s="118"/>
      <c r="C18" s="116"/>
      <c r="D18" s="116"/>
      <c r="E18" s="117">
        <f t="shared" si="1"/>
        <v>0</v>
      </c>
      <c r="F18" s="118"/>
      <c r="G18" s="212"/>
      <c r="H18" s="215"/>
    </row>
    <row r="19" spans="1:8" ht="15" customHeight="1" x14ac:dyDescent="0.3">
      <c r="A19" s="114" t="s">
        <v>195</v>
      </c>
      <c r="B19" s="116"/>
      <c r="C19" s="116"/>
      <c r="D19" s="118"/>
      <c r="E19" s="117">
        <f t="shared" si="1"/>
        <v>0</v>
      </c>
      <c r="F19" s="118"/>
      <c r="G19" s="212"/>
      <c r="H19" s="215"/>
    </row>
    <row r="20" spans="1:8" x14ac:dyDescent="0.3">
      <c r="A20" s="114" t="s">
        <v>196</v>
      </c>
      <c r="B20" s="116"/>
      <c r="C20" s="116"/>
      <c r="D20" s="118"/>
      <c r="E20" s="117">
        <f t="shared" si="1"/>
        <v>0</v>
      </c>
      <c r="F20" s="118"/>
      <c r="G20" s="212"/>
      <c r="H20" s="215"/>
    </row>
    <row r="21" spans="1:8" x14ac:dyDescent="0.3">
      <c r="A21" s="114" t="s">
        <v>197</v>
      </c>
      <c r="B21" s="116"/>
      <c r="C21" s="116"/>
      <c r="D21" s="118"/>
      <c r="E21" s="117">
        <f t="shared" si="1"/>
        <v>0</v>
      </c>
      <c r="F21" s="118"/>
      <c r="G21" s="212"/>
      <c r="H21" s="215"/>
    </row>
    <row r="22" spans="1:8" x14ac:dyDescent="0.3">
      <c r="A22" s="122" t="s">
        <v>14</v>
      </c>
      <c r="B22" s="123"/>
      <c r="C22" s="124">
        <f>SUM(C4:C21)</f>
        <v>0</v>
      </c>
      <c r="D22" s="124">
        <f>SUM(D4:D21)</f>
        <v>0</v>
      </c>
      <c r="E22" s="124">
        <f>SUM(E4:E21)</f>
        <v>0</v>
      </c>
      <c r="F22" s="125"/>
      <c r="G22" s="217"/>
      <c r="H22" s="218"/>
    </row>
    <row r="23" spans="1:8" x14ac:dyDescent="0.3">
      <c r="A23" s="126" t="s">
        <v>69</v>
      </c>
      <c r="B23" s="127"/>
      <c r="C23" s="127"/>
      <c r="D23" s="127"/>
      <c r="E23" s="127"/>
      <c r="F23" s="127"/>
      <c r="G23" s="127"/>
      <c r="H23" s="127"/>
    </row>
    <row r="24" spans="1:8" x14ac:dyDescent="0.3">
      <c r="A24" s="126"/>
      <c r="B24" s="127"/>
      <c r="C24" s="127"/>
      <c r="D24" s="127"/>
      <c r="E24" s="127"/>
      <c r="F24" s="127"/>
      <c r="G24" s="127"/>
      <c r="H24" s="127"/>
    </row>
    <row r="25" spans="1:8" x14ac:dyDescent="0.3">
      <c r="A25" s="128"/>
      <c r="C25" s="111"/>
      <c r="E25" s="111"/>
    </row>
    <row r="26" spans="1:8" ht="18.75" x14ac:dyDescent="0.3">
      <c r="A26" s="129" t="s">
        <v>70</v>
      </c>
      <c r="B26" s="130"/>
      <c r="C26" s="130"/>
      <c r="D26" s="130"/>
      <c r="E26" s="130"/>
      <c r="F26" s="130"/>
      <c r="G26" s="130"/>
      <c r="H26" s="130"/>
    </row>
    <row r="27" spans="1:8" ht="18.75" x14ac:dyDescent="0.3">
      <c r="A27" s="131"/>
      <c r="C27" s="111"/>
      <c r="E27" s="111"/>
    </row>
    <row r="28" spans="1:8" x14ac:dyDescent="0.3">
      <c r="A28" s="230" t="s">
        <v>71</v>
      </c>
      <c r="B28" s="230"/>
      <c r="C28" s="230" t="s">
        <v>72</v>
      </c>
      <c r="D28" s="230"/>
      <c r="E28" s="230" t="s">
        <v>73</v>
      </c>
      <c r="F28" s="230"/>
      <c r="G28" s="230" t="s">
        <v>74</v>
      </c>
      <c r="H28" s="230"/>
    </row>
    <row r="29" spans="1:8" ht="14.25" customHeight="1" x14ac:dyDescent="0.3">
      <c r="A29" s="229"/>
      <c r="B29" s="229"/>
      <c r="C29" s="229"/>
      <c r="D29" s="229"/>
      <c r="E29" s="229"/>
      <c r="F29" s="229"/>
      <c r="G29" s="219"/>
      <c r="H29" s="219"/>
    </row>
    <row r="30" spans="1:8" ht="14.25" customHeight="1" x14ac:dyDescent="0.3">
      <c r="A30" s="229"/>
      <c r="B30" s="229"/>
      <c r="C30" s="229"/>
      <c r="D30" s="229"/>
      <c r="E30" s="229"/>
      <c r="F30" s="229"/>
      <c r="G30" s="219"/>
      <c r="H30" s="219"/>
    </row>
    <row r="31" spans="1:8" x14ac:dyDescent="0.3">
      <c r="A31" s="232"/>
      <c r="B31" s="231"/>
      <c r="C31" s="231"/>
      <c r="D31" s="231"/>
      <c r="E31" s="238" t="s">
        <v>13</v>
      </c>
      <c r="F31" s="239"/>
      <c r="G31" s="220">
        <f>SUM(G29:H30)</f>
        <v>0</v>
      </c>
      <c r="H31" s="220"/>
    </row>
    <row r="32" spans="1:8" x14ac:dyDescent="0.3">
      <c r="A32" s="126" t="s">
        <v>69</v>
      </c>
      <c r="B32" s="127"/>
      <c r="C32" s="127"/>
      <c r="D32" s="127"/>
      <c r="E32" s="127"/>
      <c r="F32" s="127"/>
      <c r="G32" s="127"/>
      <c r="H32" s="127"/>
    </row>
    <row r="33" spans="1:8" x14ac:dyDescent="0.3">
      <c r="A33" s="126"/>
      <c r="B33" s="127"/>
      <c r="C33" s="127"/>
      <c r="D33" s="127"/>
      <c r="E33" s="127"/>
      <c r="F33" s="127"/>
      <c r="G33" s="127"/>
      <c r="H33" s="127"/>
    </row>
    <row r="34" spans="1:8" x14ac:dyDescent="0.3">
      <c r="A34" s="128"/>
      <c r="C34" s="111"/>
      <c r="E34" s="111"/>
    </row>
    <row r="35" spans="1:8" ht="18.75" x14ac:dyDescent="0.3">
      <c r="A35" s="129" t="s">
        <v>75</v>
      </c>
      <c r="B35" s="130"/>
      <c r="C35" s="130"/>
      <c r="D35" s="130"/>
      <c r="E35" s="130"/>
      <c r="F35" s="130"/>
      <c r="G35" s="130"/>
      <c r="H35" s="130"/>
    </row>
    <row r="36" spans="1:8" ht="18.75" x14ac:dyDescent="0.3">
      <c r="A36" s="131"/>
      <c r="C36" s="111"/>
      <c r="E36" s="111"/>
    </row>
    <row r="37" spans="1:8" ht="42.75" x14ac:dyDescent="0.3">
      <c r="A37" s="132" t="s">
        <v>19</v>
      </c>
      <c r="B37" s="132" t="s">
        <v>116</v>
      </c>
      <c r="C37" s="132" t="s">
        <v>9</v>
      </c>
      <c r="D37" s="132" t="s">
        <v>76</v>
      </c>
      <c r="E37" s="132" t="s">
        <v>117</v>
      </c>
      <c r="F37" s="132" t="s">
        <v>10</v>
      </c>
      <c r="G37" s="132" t="s">
        <v>11</v>
      </c>
      <c r="H37" s="132" t="s">
        <v>12</v>
      </c>
    </row>
    <row r="38" spans="1:8" ht="14.25" customHeight="1" x14ac:dyDescent="0.3">
      <c r="A38" s="133"/>
      <c r="B38" s="118"/>
      <c r="C38" s="118"/>
      <c r="D38" s="118"/>
      <c r="E38" s="134"/>
      <c r="F38" s="134"/>
      <c r="G38" s="135"/>
      <c r="H38" s="116"/>
    </row>
    <row r="39" spans="1:8" ht="14.25" customHeight="1" x14ac:dyDescent="0.3">
      <c r="A39" s="133"/>
      <c r="B39" s="118"/>
      <c r="C39" s="118"/>
      <c r="D39" s="118"/>
      <c r="E39" s="134"/>
      <c r="F39" s="134"/>
      <c r="G39" s="135"/>
      <c r="H39" s="116"/>
    </row>
    <row r="40" spans="1:8" ht="14.25" customHeight="1" x14ac:dyDescent="0.3">
      <c r="A40" s="133"/>
      <c r="B40" s="118"/>
      <c r="C40" s="118"/>
      <c r="D40" s="118"/>
      <c r="E40" s="134"/>
      <c r="F40" s="134"/>
      <c r="G40" s="135"/>
      <c r="H40" s="116"/>
    </row>
    <row r="41" spans="1:8" ht="14.25" customHeight="1" x14ac:dyDescent="0.3">
      <c r="A41" s="133"/>
      <c r="B41" s="118"/>
      <c r="C41" s="118"/>
      <c r="D41" s="118"/>
      <c r="E41" s="134"/>
      <c r="F41" s="134"/>
      <c r="G41" s="135"/>
      <c r="H41" s="116"/>
    </row>
    <row r="42" spans="1:8" ht="14.25" customHeight="1" x14ac:dyDescent="0.3">
      <c r="A42" s="133"/>
      <c r="B42" s="118"/>
      <c r="C42" s="118"/>
      <c r="D42" s="118"/>
      <c r="E42" s="134"/>
      <c r="F42" s="134"/>
      <c r="G42" s="135"/>
      <c r="H42" s="116"/>
    </row>
    <row r="43" spans="1:8" ht="14.25" customHeight="1" x14ac:dyDescent="0.3">
      <c r="A43" s="133"/>
      <c r="B43" s="118"/>
      <c r="C43" s="118"/>
      <c r="D43" s="118"/>
      <c r="E43" s="134"/>
      <c r="F43" s="134"/>
      <c r="G43" s="135"/>
      <c r="H43" s="116"/>
    </row>
    <row r="44" spans="1:8" x14ac:dyDescent="0.3">
      <c r="A44" s="136"/>
      <c r="B44" s="137"/>
      <c r="C44" s="137"/>
      <c r="D44" s="138" t="s">
        <v>13</v>
      </c>
      <c r="E44" s="139">
        <f>SUM(E38:E43)</f>
        <v>0</v>
      </c>
      <c r="F44" s="136"/>
      <c r="G44" s="138" t="s">
        <v>13</v>
      </c>
      <c r="H44" s="139">
        <f>SUM(H38:H43)</f>
        <v>0</v>
      </c>
    </row>
    <row r="45" spans="1:8" ht="16.5" customHeight="1" x14ac:dyDescent="0.3">
      <c r="A45" s="126" t="s">
        <v>151</v>
      </c>
      <c r="B45" s="127"/>
      <c r="C45" s="127"/>
      <c r="D45" s="127"/>
      <c r="E45" s="127"/>
      <c r="F45" s="127"/>
      <c r="G45" s="127"/>
      <c r="H45" s="127"/>
    </row>
    <row r="46" spans="1:8" x14ac:dyDescent="0.3">
      <c r="A46" s="126" t="s">
        <v>152</v>
      </c>
      <c r="B46" s="127"/>
      <c r="C46" s="127"/>
      <c r="D46" s="127"/>
      <c r="E46" s="127"/>
      <c r="F46" s="127"/>
      <c r="G46" s="127"/>
      <c r="H46" s="127"/>
    </row>
    <row r="47" spans="1:8" x14ac:dyDescent="0.3">
      <c r="A47" s="126"/>
      <c r="B47" s="127"/>
      <c r="C47" s="127"/>
      <c r="D47" s="127"/>
      <c r="E47" s="127"/>
      <c r="F47" s="127"/>
      <c r="G47" s="127"/>
      <c r="H47" s="127"/>
    </row>
    <row r="48" spans="1:8" x14ac:dyDescent="0.3">
      <c r="A48" s="126"/>
      <c r="B48" s="127"/>
      <c r="C48" s="127"/>
      <c r="D48" s="127"/>
      <c r="E48" s="127"/>
      <c r="F48" s="127"/>
      <c r="G48" s="127"/>
      <c r="H48" s="127"/>
    </row>
    <row r="49" spans="1:8" x14ac:dyDescent="0.3">
      <c r="A49" s="233" t="s">
        <v>181</v>
      </c>
      <c r="B49" s="233"/>
      <c r="C49" s="233"/>
      <c r="D49" s="233"/>
      <c r="E49" s="233"/>
      <c r="F49" s="233"/>
      <c r="G49" s="233"/>
      <c r="H49" s="140" t="s">
        <v>120</v>
      </c>
    </row>
    <row r="50" spans="1:8" ht="21.75" customHeight="1" x14ac:dyDescent="0.3">
      <c r="A50" s="233" t="s">
        <v>182</v>
      </c>
      <c r="B50" s="233"/>
      <c r="C50" s="233"/>
      <c r="D50" s="233"/>
      <c r="E50" s="233"/>
      <c r="F50" s="233"/>
      <c r="G50" s="233"/>
      <c r="H50" s="140" t="s">
        <v>120</v>
      </c>
    </row>
    <row r="51" spans="1:8" ht="22.5" customHeight="1" x14ac:dyDescent="0.3">
      <c r="A51" s="233" t="s">
        <v>183</v>
      </c>
      <c r="B51" s="233"/>
      <c r="C51" s="233"/>
      <c r="D51" s="233"/>
      <c r="E51" s="233"/>
      <c r="F51" s="233"/>
      <c r="G51" s="233"/>
      <c r="H51" s="140" t="s">
        <v>120</v>
      </c>
    </row>
    <row r="52" spans="1:8" x14ac:dyDescent="0.3">
      <c r="A52" s="128"/>
      <c r="C52" s="111"/>
      <c r="E52" s="111"/>
    </row>
    <row r="53" spans="1:8" ht="18" customHeight="1" x14ac:dyDescent="0.3">
      <c r="A53" s="129" t="s">
        <v>15</v>
      </c>
      <c r="B53" s="130"/>
      <c r="C53" s="130"/>
      <c r="D53" s="130"/>
      <c r="E53" s="130"/>
      <c r="F53" s="130"/>
      <c r="G53" s="130"/>
      <c r="H53" s="130"/>
    </row>
    <row r="54" spans="1:8" ht="19.5" customHeight="1" x14ac:dyDescent="0.3">
      <c r="A54" s="131"/>
      <c r="C54" s="111"/>
      <c r="E54" s="111"/>
    </row>
    <row r="55" spans="1:8" ht="18" customHeight="1" x14ac:dyDescent="0.3">
      <c r="A55" s="240" t="s">
        <v>107</v>
      </c>
      <c r="B55" s="240"/>
      <c r="C55" s="240" t="s">
        <v>77</v>
      </c>
      <c r="D55" s="240"/>
      <c r="E55" s="240" t="s">
        <v>78</v>
      </c>
      <c r="F55" s="240"/>
      <c r="G55" s="240" t="s">
        <v>79</v>
      </c>
      <c r="H55" s="240"/>
    </row>
    <row r="56" spans="1:8" ht="17.45" customHeight="1" x14ac:dyDescent="0.3">
      <c r="A56" s="241" t="s">
        <v>133</v>
      </c>
      <c r="B56" s="241"/>
      <c r="C56" s="214"/>
      <c r="D56" s="214"/>
      <c r="E56" s="242"/>
      <c r="F56" s="243"/>
      <c r="G56" s="216" t="s">
        <v>120</v>
      </c>
      <c r="H56" s="216"/>
    </row>
    <row r="57" spans="1:8" x14ac:dyDescent="0.3">
      <c r="A57" s="241" t="s">
        <v>134</v>
      </c>
      <c r="B57" s="241"/>
      <c r="C57" s="214"/>
      <c r="D57" s="214"/>
      <c r="E57" s="214"/>
      <c r="F57" s="214"/>
      <c r="G57" s="216" t="s">
        <v>120</v>
      </c>
      <c r="H57" s="216"/>
    </row>
    <row r="58" spans="1:8" x14ac:dyDescent="0.3">
      <c r="A58" s="234"/>
      <c r="B58" s="234"/>
      <c r="C58" s="141"/>
      <c r="D58" s="138" t="s">
        <v>13</v>
      </c>
      <c r="E58" s="235">
        <f>SUM(E56:F57)</f>
        <v>0</v>
      </c>
      <c r="F58" s="236"/>
      <c r="G58" s="237"/>
      <c r="H58" s="237"/>
    </row>
    <row r="59" spans="1:8" x14ac:dyDescent="0.3">
      <c r="A59" s="126" t="s">
        <v>69</v>
      </c>
      <c r="B59" s="127"/>
      <c r="C59" s="127"/>
      <c r="D59" s="127"/>
      <c r="E59" s="127"/>
      <c r="F59" s="127"/>
      <c r="G59" s="127"/>
      <c r="H59" s="127"/>
    </row>
    <row r="60" spans="1:8" x14ac:dyDescent="0.3">
      <c r="A60" s="127"/>
      <c r="B60" s="127"/>
      <c r="C60" s="142"/>
      <c r="D60" s="127"/>
      <c r="E60" s="142"/>
      <c r="F60" s="127"/>
      <c r="G60" s="127"/>
      <c r="H60" s="127"/>
    </row>
    <row r="62" spans="1:8" x14ac:dyDescent="0.3">
      <c r="C62" s="143"/>
    </row>
    <row r="63" spans="1:8" x14ac:dyDescent="0.3">
      <c r="C63" s="143"/>
    </row>
  </sheetData>
  <sheetProtection selectLockedCells="1"/>
  <protectedRanges>
    <protectedRange sqref="A3:H3 A28:H28 A37:H37 A55:H55 A4:A18" name="Range1_1"/>
    <protectedRange sqref="A59:H60 A23:H24 A29:H30 A32:H33 A38:H43 A56:H57 A14 B46:H50 A46:A49 B4:H17 A51:H51 B18:D18 F18:H18 E18:E21" name="Range2_1"/>
    <protectedRange sqref="A19:A21" name="Range1_1_1"/>
    <protectedRange sqref="B19:D21 F19:H21" name="Range2"/>
  </protectedRanges>
  <mergeCells count="56">
    <mergeCell ref="A51:G51"/>
    <mergeCell ref="A58:B58"/>
    <mergeCell ref="E58:F58"/>
    <mergeCell ref="G58:H58"/>
    <mergeCell ref="E31:F31"/>
    <mergeCell ref="G56:H56"/>
    <mergeCell ref="A55:B55"/>
    <mergeCell ref="E55:F55"/>
    <mergeCell ref="C55:D55"/>
    <mergeCell ref="G55:H55"/>
    <mergeCell ref="A49:G49"/>
    <mergeCell ref="A50:G50"/>
    <mergeCell ref="A57:B57"/>
    <mergeCell ref="E56:F56"/>
    <mergeCell ref="A56:B56"/>
    <mergeCell ref="C56:D56"/>
    <mergeCell ref="E30:F30"/>
    <mergeCell ref="C31:D31"/>
    <mergeCell ref="C30:D30"/>
    <mergeCell ref="A30:B30"/>
    <mergeCell ref="A31:B31"/>
    <mergeCell ref="A29:B29"/>
    <mergeCell ref="C29:D29"/>
    <mergeCell ref="E29:F29"/>
    <mergeCell ref="G29:H29"/>
    <mergeCell ref="A28:B28"/>
    <mergeCell ref="C28:D28"/>
    <mergeCell ref="E28:F28"/>
    <mergeCell ref="G28:H28"/>
    <mergeCell ref="G16:H16"/>
    <mergeCell ref="A1:C1"/>
    <mergeCell ref="D1:H1"/>
    <mergeCell ref="G10:H10"/>
    <mergeCell ref="G9:H9"/>
    <mergeCell ref="G7:H7"/>
    <mergeCell ref="G8:H8"/>
    <mergeCell ref="G3:H3"/>
    <mergeCell ref="G4:H4"/>
    <mergeCell ref="G5:H5"/>
    <mergeCell ref="G6:H6"/>
    <mergeCell ref="G17:H17"/>
    <mergeCell ref="E57:F57"/>
    <mergeCell ref="C57:D57"/>
    <mergeCell ref="G11:H11"/>
    <mergeCell ref="G20:H20"/>
    <mergeCell ref="G21:H21"/>
    <mergeCell ref="G57:H57"/>
    <mergeCell ref="G22:H22"/>
    <mergeCell ref="G19:H19"/>
    <mergeCell ref="G12:H12"/>
    <mergeCell ref="G18:H18"/>
    <mergeCell ref="G13:H13"/>
    <mergeCell ref="G14:H14"/>
    <mergeCell ref="G30:H30"/>
    <mergeCell ref="G31:H31"/>
    <mergeCell ref="G15:H15"/>
  </mergeCells>
  <phoneticPr fontId="0" type="noConversion"/>
  <dataValidations count="2">
    <dataValidation type="list" allowBlank="1" showInputMessage="1" showErrorMessage="1" sqref="H49:H51" xr:uid="{00000000-0002-0000-0200-000000000000}">
      <formula1>"Yes, No"</formula1>
    </dataValidation>
    <dataValidation type="list" allowBlank="1" showInputMessage="1" showErrorMessage="1" sqref="F4:F18 F22" xr:uid="{00000000-0002-0000-0200-000001000000}">
      <formula1>"Joint, Client 1, Client 2"</formula1>
    </dataValidation>
  </dataValidations>
  <pageMargins left="0.75" right="0.75" top="0.75" bottom="0.75" header="0.5" footer="0.5"/>
  <pageSetup paperSize="9" scale="75" orientation="portrait" errors="blank" horizontalDpi="4294967293" verticalDpi="464" copies="1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88"/>
  <sheetViews>
    <sheetView showGridLines="0" zoomScale="85" zoomScaleNormal="100" workbookViewId="0">
      <selection activeCell="C13" sqref="C13"/>
    </sheetView>
  </sheetViews>
  <sheetFormatPr defaultColWidth="11.5546875" defaultRowHeight="17.25" x14ac:dyDescent="0.3"/>
  <cols>
    <col min="1" max="1" width="23.33203125" style="81" customWidth="1"/>
    <col min="2" max="6" width="19.6640625" style="81" customWidth="1"/>
    <col min="7" max="12" width="12.6640625" style="81" customWidth="1"/>
    <col min="13" max="256" width="8.6640625" style="81" customWidth="1"/>
    <col min="257" max="16384" width="11.5546875" style="81"/>
  </cols>
  <sheetData>
    <row r="1" spans="1:9" x14ac:dyDescent="0.3">
      <c r="A1" s="80" t="s">
        <v>87</v>
      </c>
    </row>
    <row r="3" spans="1:9" ht="15.95" customHeight="1" x14ac:dyDescent="0.3">
      <c r="A3" s="144" t="s">
        <v>80</v>
      </c>
      <c r="B3" s="145"/>
      <c r="C3" s="145"/>
      <c r="D3" s="145"/>
      <c r="E3" s="145"/>
      <c r="F3" s="145"/>
    </row>
    <row r="4" spans="1:9" ht="15.95" customHeight="1" x14ac:dyDescent="0.3">
      <c r="A4" s="146" t="s">
        <v>81</v>
      </c>
      <c r="B4" s="147"/>
      <c r="C4" s="147"/>
      <c r="D4" s="147"/>
      <c r="E4" s="147"/>
      <c r="F4" s="147"/>
      <c r="I4" s="148"/>
    </row>
    <row r="5" spans="1:9" ht="15.95" customHeight="1" x14ac:dyDescent="0.3">
      <c r="A5" s="146" t="s">
        <v>184</v>
      </c>
      <c r="B5" s="147"/>
      <c r="C5" s="147"/>
      <c r="D5" s="147"/>
      <c r="E5" s="147"/>
      <c r="F5" s="147"/>
      <c r="I5" s="149" t="s">
        <v>98</v>
      </c>
    </row>
    <row r="6" spans="1:9" ht="15.95" customHeight="1" x14ac:dyDescent="0.3">
      <c r="A6" s="150" t="s">
        <v>185</v>
      </c>
      <c r="B6" s="151"/>
      <c r="C6" s="151"/>
      <c r="D6" s="151"/>
      <c r="E6" s="151"/>
      <c r="F6" s="151"/>
      <c r="I6" s="149" t="s">
        <v>97</v>
      </c>
    </row>
    <row r="7" spans="1:9" ht="15.95" customHeight="1" x14ac:dyDescent="0.3">
      <c r="A7" s="150" t="s">
        <v>186</v>
      </c>
      <c r="B7" s="151"/>
      <c r="C7" s="151"/>
      <c r="D7" s="151"/>
      <c r="E7" s="151"/>
      <c r="F7" s="151"/>
      <c r="I7" s="149" t="s">
        <v>161</v>
      </c>
    </row>
    <row r="8" spans="1:9" ht="15.95" customHeight="1" x14ac:dyDescent="0.3">
      <c r="A8" s="152" t="s">
        <v>82</v>
      </c>
      <c r="B8" s="153"/>
      <c r="C8" s="153"/>
      <c r="D8" s="153"/>
      <c r="E8" s="153"/>
      <c r="F8" s="154"/>
    </row>
    <row r="9" spans="1:9" ht="15.95" customHeight="1" x14ac:dyDescent="0.3">
      <c r="A9" s="155" t="s">
        <v>168</v>
      </c>
      <c r="B9" s="156"/>
      <c r="C9" s="156"/>
      <c r="D9" s="156"/>
      <c r="E9" s="156"/>
      <c r="F9" s="156"/>
    </row>
    <row r="10" spans="1:9" ht="15.95" customHeight="1" x14ac:dyDescent="0.3">
      <c r="A10" s="157" t="s">
        <v>162</v>
      </c>
      <c r="B10" s="158"/>
      <c r="C10" s="158"/>
      <c r="D10" s="158"/>
      <c r="E10" s="158"/>
      <c r="F10" s="158"/>
    </row>
    <row r="11" spans="1:9" ht="15.95" customHeight="1" x14ac:dyDescent="0.3">
      <c r="A11" s="159" t="s">
        <v>163</v>
      </c>
      <c r="B11" s="158"/>
      <c r="C11" s="158"/>
      <c r="D11" s="158"/>
      <c r="E11" s="158"/>
      <c r="F11" s="158"/>
    </row>
    <row r="12" spans="1:9" ht="15.95" customHeight="1" x14ac:dyDescent="0.3">
      <c r="A12" s="160" t="s">
        <v>167</v>
      </c>
      <c r="B12" s="158"/>
      <c r="C12" s="158"/>
      <c r="D12" s="158"/>
      <c r="E12" s="158"/>
      <c r="F12" s="158"/>
      <c r="I12" s="149"/>
    </row>
    <row r="13" spans="1:9" ht="15.95" customHeight="1" x14ac:dyDescent="0.3">
      <c r="A13" s="161" t="s">
        <v>83</v>
      </c>
      <c r="B13" s="162"/>
      <c r="C13" s="162"/>
      <c r="D13" s="162"/>
      <c r="E13" s="162"/>
      <c r="F13" s="162"/>
    </row>
    <row r="14" spans="1:9" ht="15.95" customHeight="1" x14ac:dyDescent="0.3">
      <c r="A14" s="159" t="s">
        <v>92</v>
      </c>
      <c r="B14" s="163"/>
      <c r="C14" s="163"/>
      <c r="D14" s="163"/>
      <c r="E14" s="163"/>
      <c r="F14" s="163"/>
    </row>
    <row r="15" spans="1:9" ht="15.95" customHeight="1" x14ac:dyDescent="0.3">
      <c r="A15" s="157" t="s">
        <v>86</v>
      </c>
      <c r="B15" s="158"/>
      <c r="C15" s="158"/>
      <c r="D15" s="158"/>
      <c r="E15" s="158"/>
      <c r="F15" s="158"/>
    </row>
    <row r="16" spans="1:9" ht="15.95" customHeight="1" x14ac:dyDescent="0.3">
      <c r="A16" s="164" t="s">
        <v>93</v>
      </c>
      <c r="B16" s="165"/>
      <c r="C16" s="165"/>
      <c r="D16" s="165"/>
      <c r="E16" s="165"/>
      <c r="F16" s="165"/>
    </row>
    <row r="17" spans="1:7" ht="15.95" customHeight="1" x14ac:dyDescent="0.3">
      <c r="A17" s="159" t="s">
        <v>92</v>
      </c>
      <c r="B17" s="163"/>
      <c r="C17" s="163"/>
      <c r="D17" s="163"/>
      <c r="E17" s="163"/>
      <c r="F17" s="163"/>
    </row>
    <row r="18" spans="1:7" ht="15.95" customHeight="1" x14ac:dyDescent="0.3">
      <c r="A18" s="157" t="s">
        <v>86</v>
      </c>
      <c r="B18" s="158"/>
      <c r="C18" s="158"/>
      <c r="D18" s="158"/>
      <c r="E18" s="158"/>
      <c r="F18" s="158"/>
    </row>
    <row r="19" spans="1:7" ht="15.95" customHeight="1" x14ac:dyDescent="0.3">
      <c r="A19" s="164" t="s">
        <v>187</v>
      </c>
      <c r="B19" s="165"/>
      <c r="C19" s="165"/>
      <c r="D19" s="165"/>
      <c r="E19" s="165"/>
      <c r="F19" s="165"/>
    </row>
    <row r="20" spans="1:7" ht="15.95" customHeight="1" x14ac:dyDescent="0.3">
      <c r="A20" s="159" t="s">
        <v>92</v>
      </c>
      <c r="B20" s="163"/>
      <c r="C20" s="163"/>
      <c r="D20" s="163"/>
      <c r="E20" s="163"/>
      <c r="F20" s="163"/>
    </row>
    <row r="21" spans="1:7" ht="15.95" customHeight="1" x14ac:dyDescent="0.3">
      <c r="A21" s="157" t="s">
        <v>86</v>
      </c>
      <c r="B21" s="158"/>
      <c r="C21" s="158"/>
      <c r="D21" s="158"/>
      <c r="E21" s="158"/>
      <c r="F21" s="158"/>
    </row>
    <row r="22" spans="1:7" ht="15.95" customHeight="1" x14ac:dyDescent="0.3">
      <c r="A22" s="164" t="s">
        <v>188</v>
      </c>
      <c r="B22" s="165"/>
      <c r="C22" s="165"/>
      <c r="D22" s="165"/>
      <c r="E22" s="165"/>
      <c r="F22" s="165"/>
    </row>
    <row r="23" spans="1:7" ht="15.95" customHeight="1" x14ac:dyDescent="0.3">
      <c r="A23" s="159" t="s">
        <v>92</v>
      </c>
      <c r="B23" s="163"/>
      <c r="C23" s="163"/>
      <c r="D23" s="163"/>
      <c r="E23" s="163"/>
      <c r="F23" s="163"/>
    </row>
    <row r="24" spans="1:7" ht="15.95" customHeight="1" x14ac:dyDescent="0.3">
      <c r="A24" s="157" t="s">
        <v>86</v>
      </c>
      <c r="B24" s="158"/>
      <c r="C24" s="158"/>
      <c r="D24" s="158"/>
      <c r="E24" s="158"/>
      <c r="F24" s="158"/>
    </row>
    <row r="25" spans="1:7" ht="15.95" customHeight="1" x14ac:dyDescent="0.3">
      <c r="A25" s="164" t="s">
        <v>159</v>
      </c>
      <c r="B25" s="165"/>
      <c r="C25" s="165"/>
      <c r="D25" s="165"/>
      <c r="E25" s="165"/>
      <c r="F25" s="165"/>
    </row>
    <row r="26" spans="1:7" ht="15.95" customHeight="1" x14ac:dyDescent="0.3">
      <c r="A26" s="159" t="s">
        <v>92</v>
      </c>
      <c r="B26" s="163"/>
      <c r="C26" s="163"/>
      <c r="D26" s="163"/>
      <c r="E26" s="163"/>
      <c r="F26" s="163"/>
    </row>
    <row r="27" spans="1:7" ht="15.95" customHeight="1" x14ac:dyDescent="0.3">
      <c r="A27" s="157" t="s">
        <v>86</v>
      </c>
      <c r="B27" s="158"/>
      <c r="C27" s="158"/>
      <c r="D27" s="158"/>
      <c r="E27" s="158"/>
      <c r="F27" s="158"/>
    </row>
    <row r="28" spans="1:7" ht="15.95" customHeight="1" x14ac:dyDescent="0.3">
      <c r="A28" s="164" t="s">
        <v>160</v>
      </c>
      <c r="B28" s="165"/>
      <c r="C28" s="165"/>
      <c r="D28" s="165"/>
      <c r="E28" s="165"/>
      <c r="F28" s="165"/>
    </row>
    <row r="29" spans="1:7" ht="15.95" customHeight="1" x14ac:dyDescent="0.3">
      <c r="A29" s="159" t="s">
        <v>92</v>
      </c>
      <c r="B29" s="163"/>
      <c r="C29" s="163"/>
      <c r="D29" s="163"/>
      <c r="E29" s="163"/>
      <c r="F29" s="163"/>
    </row>
    <row r="30" spans="1:7" ht="15.95" customHeight="1" x14ac:dyDescent="0.3">
      <c r="A30" s="166" t="s">
        <v>86</v>
      </c>
      <c r="B30" s="167"/>
      <c r="C30" s="167"/>
      <c r="D30" s="167"/>
      <c r="E30" s="167"/>
      <c r="F30" s="167"/>
    </row>
    <row r="31" spans="1:7" ht="15.95" customHeight="1" x14ac:dyDescent="0.3">
      <c r="A31" s="168" t="s">
        <v>84</v>
      </c>
      <c r="B31" s="175"/>
      <c r="C31" s="175"/>
      <c r="D31" s="175"/>
      <c r="E31" s="175"/>
      <c r="F31" s="175"/>
      <c r="G31" s="176">
        <f>SUM(B31:F31)</f>
        <v>0</v>
      </c>
    </row>
    <row r="32" spans="1:7" ht="15.95" customHeight="1" x14ac:dyDescent="0.3">
      <c r="A32" s="157" t="s">
        <v>190</v>
      </c>
      <c r="B32" s="158"/>
      <c r="C32" s="158"/>
      <c r="D32" s="158"/>
      <c r="E32" s="158"/>
      <c r="F32" s="158"/>
    </row>
    <row r="33" spans="1:6" ht="15.95" customHeight="1" x14ac:dyDescent="0.3">
      <c r="A33" s="157" t="s">
        <v>191</v>
      </c>
      <c r="B33" s="158"/>
      <c r="C33" s="158"/>
      <c r="D33" s="158"/>
      <c r="E33" s="158"/>
      <c r="F33" s="158"/>
    </row>
    <row r="34" spans="1:6" ht="15.95" customHeight="1" x14ac:dyDescent="0.3">
      <c r="A34" s="157" t="s">
        <v>192</v>
      </c>
      <c r="B34" s="158"/>
      <c r="C34" s="158"/>
      <c r="D34" s="158"/>
      <c r="E34" s="158"/>
      <c r="F34" s="158"/>
    </row>
    <row r="35" spans="1:6" ht="15.95" customHeight="1" x14ac:dyDescent="0.3">
      <c r="A35" s="157" t="s">
        <v>193</v>
      </c>
      <c r="B35" s="158"/>
      <c r="C35" s="158"/>
      <c r="D35" s="158"/>
      <c r="E35" s="158"/>
      <c r="F35" s="158"/>
    </row>
    <row r="36" spans="1:6" ht="15.95" customHeight="1" x14ac:dyDescent="0.3">
      <c r="A36" s="157" t="s">
        <v>194</v>
      </c>
      <c r="B36" s="158"/>
      <c r="C36" s="158"/>
      <c r="D36" s="158"/>
      <c r="E36" s="158"/>
      <c r="F36" s="158"/>
    </row>
    <row r="37" spans="1:6" ht="15.95" customHeight="1" x14ac:dyDescent="0.3">
      <c r="A37" s="169" t="s">
        <v>189</v>
      </c>
      <c r="B37" s="170"/>
      <c r="C37" s="170"/>
      <c r="D37" s="170"/>
      <c r="E37" s="170"/>
      <c r="F37" s="171"/>
    </row>
    <row r="38" spans="1:6" ht="15.95" customHeight="1" x14ac:dyDescent="0.3">
      <c r="A38" s="146" t="s">
        <v>94</v>
      </c>
      <c r="B38" s="158"/>
      <c r="C38" s="158"/>
      <c r="D38" s="158"/>
      <c r="E38" s="158"/>
      <c r="F38" s="158"/>
    </row>
    <row r="39" spans="1:6" ht="15.95" customHeight="1" x14ac:dyDescent="0.3">
      <c r="A39" s="146" t="s">
        <v>95</v>
      </c>
      <c r="B39" s="158"/>
      <c r="C39" s="158"/>
      <c r="D39" s="158"/>
      <c r="E39" s="158"/>
      <c r="F39" s="158"/>
    </row>
    <row r="40" spans="1:6" ht="15.95" customHeight="1" x14ac:dyDescent="0.3">
      <c r="A40" s="150" t="s">
        <v>85</v>
      </c>
      <c r="B40" s="165"/>
      <c r="C40" s="165"/>
      <c r="D40" s="165"/>
      <c r="E40" s="165"/>
      <c r="F40" s="165"/>
    </row>
    <row r="41" spans="1:6" ht="15.95" customHeight="1" x14ac:dyDescent="0.3">
      <c r="A41" s="159" t="s">
        <v>89</v>
      </c>
      <c r="B41" s="172"/>
      <c r="C41" s="172"/>
      <c r="D41" s="172"/>
      <c r="E41" s="172"/>
      <c r="F41" s="172"/>
    </row>
    <row r="42" spans="1:6" ht="15.95" customHeight="1" x14ac:dyDescent="0.3">
      <c r="A42" s="157" t="s">
        <v>90</v>
      </c>
      <c r="B42" s="147"/>
      <c r="C42" s="147"/>
      <c r="D42" s="147"/>
      <c r="E42" s="147"/>
      <c r="F42" s="147"/>
    </row>
    <row r="43" spans="1:6" ht="15.95" customHeight="1" x14ac:dyDescent="0.3">
      <c r="A43" s="157" t="s">
        <v>91</v>
      </c>
      <c r="B43" s="147"/>
      <c r="C43" s="147"/>
      <c r="D43" s="147"/>
      <c r="E43" s="147"/>
      <c r="F43" s="147"/>
    </row>
    <row r="44" spans="1:6" ht="15.95" customHeight="1" x14ac:dyDescent="0.3">
      <c r="A44" s="173" t="s">
        <v>96</v>
      </c>
      <c r="B44" s="174"/>
      <c r="C44" s="174"/>
      <c r="D44" s="174"/>
      <c r="E44" s="174"/>
      <c r="F44" s="174"/>
    </row>
    <row r="45" spans="1:6" x14ac:dyDescent="0.3">
      <c r="A45" s="80" t="s">
        <v>88</v>
      </c>
    </row>
    <row r="47" spans="1:6" ht="15.95" customHeight="1" x14ac:dyDescent="0.3">
      <c r="A47" s="144" t="s">
        <v>80</v>
      </c>
      <c r="B47" s="145"/>
      <c r="C47" s="145"/>
      <c r="D47" s="145"/>
      <c r="E47" s="145"/>
      <c r="F47" s="145"/>
    </row>
    <row r="48" spans="1:6" ht="15.95" customHeight="1" x14ac:dyDescent="0.3">
      <c r="A48" s="146" t="s">
        <v>81</v>
      </c>
      <c r="B48" s="147"/>
      <c r="C48" s="147"/>
      <c r="D48" s="147"/>
      <c r="E48" s="147"/>
      <c r="F48" s="147"/>
    </row>
    <row r="49" spans="1:6" ht="15.95" customHeight="1" x14ac:dyDescent="0.3">
      <c r="A49" s="146" t="s">
        <v>184</v>
      </c>
      <c r="B49" s="147"/>
      <c r="C49" s="147"/>
      <c r="D49" s="147"/>
      <c r="E49" s="147"/>
      <c r="F49" s="147"/>
    </row>
    <row r="50" spans="1:6" ht="15.95" customHeight="1" x14ac:dyDescent="0.3">
      <c r="A50" s="150" t="s">
        <v>185</v>
      </c>
      <c r="B50" s="158"/>
      <c r="C50" s="158"/>
      <c r="D50" s="158"/>
      <c r="E50" s="158"/>
      <c r="F50" s="158"/>
    </row>
    <row r="51" spans="1:6" ht="15.95" customHeight="1" x14ac:dyDescent="0.3">
      <c r="A51" s="150" t="s">
        <v>186</v>
      </c>
      <c r="B51" s="158"/>
      <c r="C51" s="158"/>
      <c r="D51" s="158"/>
      <c r="E51" s="158"/>
      <c r="F51" s="158"/>
    </row>
    <row r="52" spans="1:6" ht="15.95" customHeight="1" x14ac:dyDescent="0.3">
      <c r="A52" s="152" t="s">
        <v>82</v>
      </c>
      <c r="B52" s="153"/>
      <c r="C52" s="153"/>
      <c r="D52" s="153"/>
      <c r="E52" s="153"/>
      <c r="F52" s="154"/>
    </row>
    <row r="53" spans="1:6" ht="15.95" customHeight="1" x14ac:dyDescent="0.3">
      <c r="A53" s="155" t="s">
        <v>168</v>
      </c>
      <c r="B53" s="156"/>
      <c r="C53" s="156"/>
      <c r="D53" s="156"/>
      <c r="E53" s="156"/>
      <c r="F53" s="156"/>
    </row>
    <row r="54" spans="1:6" ht="15.95" customHeight="1" x14ac:dyDescent="0.3">
      <c r="A54" s="157" t="s">
        <v>162</v>
      </c>
      <c r="B54" s="158"/>
      <c r="C54" s="158"/>
      <c r="D54" s="158"/>
      <c r="E54" s="158"/>
      <c r="F54" s="158"/>
    </row>
    <row r="55" spans="1:6" ht="15.95" customHeight="1" x14ac:dyDescent="0.3">
      <c r="A55" s="159" t="s">
        <v>163</v>
      </c>
      <c r="B55" s="158"/>
      <c r="C55" s="158"/>
      <c r="D55" s="158"/>
      <c r="E55" s="158"/>
      <c r="F55" s="158"/>
    </row>
    <row r="56" spans="1:6" ht="15.95" customHeight="1" x14ac:dyDescent="0.3">
      <c r="A56" s="160" t="s">
        <v>167</v>
      </c>
      <c r="B56" s="158"/>
      <c r="C56" s="158"/>
      <c r="D56" s="158"/>
      <c r="E56" s="158"/>
      <c r="F56" s="158"/>
    </row>
    <row r="57" spans="1:6" ht="15.95" customHeight="1" x14ac:dyDescent="0.3">
      <c r="A57" s="161" t="s">
        <v>83</v>
      </c>
      <c r="B57" s="162"/>
      <c r="C57" s="162"/>
      <c r="D57" s="162"/>
      <c r="E57" s="162"/>
      <c r="F57" s="162"/>
    </row>
    <row r="58" spans="1:6" ht="15.95" customHeight="1" x14ac:dyDescent="0.3">
      <c r="A58" s="159" t="s">
        <v>92</v>
      </c>
      <c r="B58" s="163"/>
      <c r="C58" s="163"/>
      <c r="D58" s="163"/>
      <c r="E58" s="163"/>
      <c r="F58" s="163"/>
    </row>
    <row r="59" spans="1:6" ht="15.95" customHeight="1" x14ac:dyDescent="0.3">
      <c r="A59" s="157" t="s">
        <v>86</v>
      </c>
      <c r="B59" s="158"/>
      <c r="C59" s="158"/>
      <c r="D59" s="158"/>
      <c r="E59" s="158"/>
      <c r="F59" s="158"/>
    </row>
    <row r="60" spans="1:6" ht="15.95" customHeight="1" x14ac:dyDescent="0.3">
      <c r="A60" s="164" t="s">
        <v>93</v>
      </c>
      <c r="B60" s="165"/>
      <c r="C60" s="165"/>
      <c r="D60" s="165"/>
      <c r="E60" s="165"/>
      <c r="F60" s="165"/>
    </row>
    <row r="61" spans="1:6" ht="15.95" customHeight="1" x14ac:dyDescent="0.3">
      <c r="A61" s="159" t="s">
        <v>92</v>
      </c>
      <c r="B61" s="163"/>
      <c r="C61" s="163"/>
      <c r="D61" s="163"/>
      <c r="E61" s="163"/>
      <c r="F61" s="163"/>
    </row>
    <row r="62" spans="1:6" ht="15.95" customHeight="1" x14ac:dyDescent="0.3">
      <c r="A62" s="157" t="s">
        <v>86</v>
      </c>
      <c r="B62" s="158"/>
      <c r="C62" s="158"/>
      <c r="D62" s="158"/>
      <c r="E62" s="158"/>
      <c r="F62" s="158"/>
    </row>
    <row r="63" spans="1:6" ht="15.95" customHeight="1" x14ac:dyDescent="0.3">
      <c r="A63" s="164" t="s">
        <v>187</v>
      </c>
      <c r="B63" s="165"/>
      <c r="C63" s="165"/>
      <c r="D63" s="165"/>
      <c r="E63" s="165"/>
      <c r="F63" s="165"/>
    </row>
    <row r="64" spans="1:6" ht="15.95" customHeight="1" x14ac:dyDescent="0.3">
      <c r="A64" s="159" t="s">
        <v>92</v>
      </c>
      <c r="B64" s="163"/>
      <c r="C64" s="163"/>
      <c r="D64" s="163"/>
      <c r="E64" s="163"/>
      <c r="F64" s="163"/>
    </row>
    <row r="65" spans="1:7" ht="15.95" customHeight="1" x14ac:dyDescent="0.3">
      <c r="A65" s="157" t="s">
        <v>86</v>
      </c>
      <c r="B65" s="158"/>
      <c r="C65" s="158"/>
      <c r="D65" s="158"/>
      <c r="E65" s="158"/>
      <c r="F65" s="158"/>
    </row>
    <row r="66" spans="1:7" ht="15.95" customHeight="1" x14ac:dyDescent="0.3">
      <c r="A66" s="164" t="s">
        <v>188</v>
      </c>
      <c r="B66" s="165"/>
      <c r="C66" s="165"/>
      <c r="D66" s="165"/>
      <c r="E66" s="165"/>
      <c r="F66" s="165"/>
    </row>
    <row r="67" spans="1:7" ht="15.95" customHeight="1" x14ac:dyDescent="0.3">
      <c r="A67" s="159" t="s">
        <v>92</v>
      </c>
      <c r="B67" s="163"/>
      <c r="C67" s="163"/>
      <c r="D67" s="163"/>
      <c r="E67" s="163"/>
      <c r="F67" s="163"/>
    </row>
    <row r="68" spans="1:7" ht="15.95" customHeight="1" x14ac:dyDescent="0.3">
      <c r="A68" s="157" t="s">
        <v>86</v>
      </c>
      <c r="B68" s="158"/>
      <c r="C68" s="158"/>
      <c r="D68" s="158"/>
      <c r="E68" s="158"/>
      <c r="F68" s="158"/>
    </row>
    <row r="69" spans="1:7" ht="15.95" customHeight="1" x14ac:dyDescent="0.3">
      <c r="A69" s="164" t="s">
        <v>159</v>
      </c>
      <c r="B69" s="165"/>
      <c r="C69" s="165"/>
      <c r="D69" s="165"/>
      <c r="E69" s="165"/>
      <c r="F69" s="165"/>
    </row>
    <row r="70" spans="1:7" ht="15.95" customHeight="1" x14ac:dyDescent="0.3">
      <c r="A70" s="159" t="s">
        <v>92</v>
      </c>
      <c r="B70" s="163"/>
      <c r="C70" s="163"/>
      <c r="D70" s="163"/>
      <c r="E70" s="163"/>
      <c r="F70" s="163"/>
    </row>
    <row r="71" spans="1:7" ht="15.95" customHeight="1" x14ac:dyDescent="0.3">
      <c r="A71" s="157" t="s">
        <v>86</v>
      </c>
      <c r="B71" s="158"/>
      <c r="C71" s="158"/>
      <c r="D71" s="158"/>
      <c r="E71" s="158"/>
      <c r="F71" s="158"/>
    </row>
    <row r="72" spans="1:7" ht="15.95" customHeight="1" x14ac:dyDescent="0.3">
      <c r="A72" s="164" t="s">
        <v>160</v>
      </c>
      <c r="B72" s="165"/>
      <c r="C72" s="165"/>
      <c r="D72" s="165"/>
      <c r="E72" s="165"/>
      <c r="F72" s="165"/>
    </row>
    <row r="73" spans="1:7" ht="15.95" customHeight="1" x14ac:dyDescent="0.3">
      <c r="A73" s="159" t="s">
        <v>92</v>
      </c>
      <c r="B73" s="163"/>
      <c r="C73" s="163"/>
      <c r="D73" s="163"/>
      <c r="E73" s="163"/>
      <c r="F73" s="163"/>
    </row>
    <row r="74" spans="1:7" ht="15.95" customHeight="1" x14ac:dyDescent="0.3">
      <c r="A74" s="166" t="s">
        <v>86</v>
      </c>
      <c r="B74" s="167"/>
      <c r="C74" s="167"/>
      <c r="D74" s="167"/>
      <c r="E74" s="167"/>
      <c r="F74" s="167"/>
    </row>
    <row r="75" spans="1:7" ht="15.95" customHeight="1" x14ac:dyDescent="0.3">
      <c r="A75" s="168" t="s">
        <v>84</v>
      </c>
      <c r="B75" s="175"/>
      <c r="C75" s="175"/>
      <c r="D75" s="175"/>
      <c r="E75" s="175"/>
      <c r="F75" s="175"/>
      <c r="G75" s="176">
        <f>SUM(B75:F75)</f>
        <v>0</v>
      </c>
    </row>
    <row r="76" spans="1:7" ht="15.95" customHeight="1" x14ac:dyDescent="0.3">
      <c r="A76" s="157" t="s">
        <v>190</v>
      </c>
      <c r="B76" s="158"/>
      <c r="C76" s="158"/>
      <c r="D76" s="158"/>
      <c r="E76" s="158"/>
      <c r="F76" s="158"/>
    </row>
    <row r="77" spans="1:7" ht="15.95" customHeight="1" x14ac:dyDescent="0.3">
      <c r="A77" s="157" t="s">
        <v>191</v>
      </c>
      <c r="B77" s="158"/>
      <c r="C77" s="158"/>
      <c r="D77" s="158"/>
      <c r="E77" s="158"/>
      <c r="F77" s="158"/>
    </row>
    <row r="78" spans="1:7" ht="15.95" customHeight="1" x14ac:dyDescent="0.3">
      <c r="A78" s="157" t="s">
        <v>192</v>
      </c>
      <c r="B78" s="158"/>
      <c r="C78" s="158"/>
      <c r="D78" s="158"/>
      <c r="E78" s="158"/>
      <c r="F78" s="158"/>
    </row>
    <row r="79" spans="1:7" ht="15.95" customHeight="1" x14ac:dyDescent="0.3">
      <c r="A79" s="157" t="s">
        <v>193</v>
      </c>
      <c r="B79" s="158"/>
      <c r="C79" s="158"/>
      <c r="D79" s="158"/>
      <c r="E79" s="158"/>
      <c r="F79" s="158"/>
    </row>
    <row r="80" spans="1:7" ht="15.95" customHeight="1" x14ac:dyDescent="0.3">
      <c r="A80" s="157" t="s">
        <v>194</v>
      </c>
      <c r="B80" s="158"/>
      <c r="C80" s="158"/>
      <c r="D80" s="158"/>
      <c r="E80" s="158"/>
      <c r="F80" s="158"/>
    </row>
    <row r="81" spans="1:6" ht="15.95" customHeight="1" x14ac:dyDescent="0.3">
      <c r="A81" s="169" t="s">
        <v>189</v>
      </c>
      <c r="B81" s="170"/>
      <c r="C81" s="170"/>
      <c r="D81" s="170"/>
      <c r="E81" s="170"/>
      <c r="F81" s="171"/>
    </row>
    <row r="82" spans="1:6" x14ac:dyDescent="0.3">
      <c r="A82" s="146" t="s">
        <v>94</v>
      </c>
      <c r="B82" s="158"/>
      <c r="C82" s="158"/>
      <c r="D82" s="158"/>
      <c r="E82" s="158"/>
      <c r="F82" s="158"/>
    </row>
    <row r="83" spans="1:6" x14ac:dyDescent="0.3">
      <c r="A83" s="146" t="s">
        <v>95</v>
      </c>
      <c r="B83" s="158"/>
      <c r="C83" s="158"/>
      <c r="D83" s="158"/>
      <c r="E83" s="158"/>
      <c r="F83" s="158"/>
    </row>
    <row r="84" spans="1:6" x14ac:dyDescent="0.3">
      <c r="A84" s="150" t="s">
        <v>85</v>
      </c>
      <c r="B84" s="165"/>
      <c r="C84" s="165"/>
      <c r="D84" s="165"/>
      <c r="E84" s="165"/>
      <c r="F84" s="165"/>
    </row>
    <row r="85" spans="1:6" x14ac:dyDescent="0.3">
      <c r="A85" s="159" t="s">
        <v>89</v>
      </c>
      <c r="B85" s="172"/>
      <c r="C85" s="172"/>
      <c r="D85" s="172"/>
      <c r="E85" s="172"/>
      <c r="F85" s="172"/>
    </row>
    <row r="86" spans="1:6" x14ac:dyDescent="0.3">
      <c r="A86" s="157" t="s">
        <v>90</v>
      </c>
      <c r="B86" s="147"/>
      <c r="C86" s="147"/>
      <c r="D86" s="147"/>
      <c r="E86" s="147"/>
      <c r="F86" s="147"/>
    </row>
    <row r="87" spans="1:6" x14ac:dyDescent="0.3">
      <c r="A87" s="157" t="s">
        <v>91</v>
      </c>
      <c r="B87" s="147"/>
      <c r="C87" s="147"/>
      <c r="D87" s="147"/>
      <c r="E87" s="147"/>
      <c r="F87" s="147"/>
    </row>
    <row r="88" spans="1:6" x14ac:dyDescent="0.3">
      <c r="A88" s="173" t="s">
        <v>96</v>
      </c>
      <c r="B88" s="174"/>
      <c r="C88" s="174"/>
      <c r="D88" s="174"/>
      <c r="E88" s="174"/>
      <c r="F88" s="174"/>
    </row>
  </sheetData>
  <sheetProtection selectLockedCells="1"/>
  <phoneticPr fontId="11" type="noConversion"/>
  <dataValidations count="2">
    <dataValidation allowBlank="1" showInputMessage="1" showErrorMessage="1" prompt="Do not include fund balance." sqref="B38:F39 B82:F83" xr:uid="{00000000-0002-0000-0300-000000000000}"/>
    <dataValidation type="list" showInputMessage="1" showErrorMessage="1" promptTitle="Fund Type" prompt="If fund is a Defined Benefit fund include the current multiples instead of a percentage of income." sqref="B5:F5 B49:F49" xr:uid="{00000000-0002-0000-0300-000001000000}">
      <formula1>$I$5:$I$8</formula1>
    </dataValidation>
  </dataValidations>
  <pageMargins left="0.27559055118110237" right="0.19685039370078741" top="0.31496062992125984" bottom="0.31496062992125984" header="0.19685039370078741" footer="0.19685039370078741"/>
  <pageSetup paperSize="9" scale="83" fitToHeight="2" orientation="landscape" verticalDpi="300" copies="5"/>
  <headerFooter alignWithMargins="0"/>
  <rowBreaks count="1" manualBreakCount="1">
    <brk id="44" max="16383" man="1"/>
  </rowBreak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L22"/>
  <sheetViews>
    <sheetView defaultGridColor="0" colorId="22" zoomScaleNormal="87" workbookViewId="0">
      <selection activeCell="G9" sqref="G9"/>
    </sheetView>
  </sheetViews>
  <sheetFormatPr defaultColWidth="9.6640625" defaultRowHeight="17.25" x14ac:dyDescent="0.3"/>
  <cols>
    <col min="1" max="3" width="9.6640625" style="81"/>
    <col min="4" max="4" width="11.6640625" style="81" customWidth="1"/>
    <col min="5" max="6" width="9.6640625" style="81"/>
    <col min="7" max="7" width="11.109375" style="82" bestFit="1" customWidth="1"/>
    <col min="8" max="8" width="11.6640625" style="83" customWidth="1"/>
    <col min="9" max="16384" width="9.6640625" style="81"/>
  </cols>
  <sheetData>
    <row r="1" spans="1:12" ht="18" thickBot="1" x14ac:dyDescent="0.35">
      <c r="A1" s="80" t="s">
        <v>36</v>
      </c>
      <c r="C1" s="82"/>
    </row>
    <row r="2" spans="1:12" ht="18" thickTop="1" x14ac:dyDescent="0.3">
      <c r="A2" s="250" t="s">
        <v>37</v>
      </c>
      <c r="B2" s="251"/>
      <c r="C2" s="252"/>
    </row>
    <row r="3" spans="1:12" x14ac:dyDescent="0.3">
      <c r="A3" s="84"/>
      <c r="B3" s="85"/>
      <c r="C3" s="86"/>
    </row>
    <row r="4" spans="1:12" x14ac:dyDescent="0.3">
      <c r="A4" s="84" t="s">
        <v>44</v>
      </c>
      <c r="B4" s="85"/>
      <c r="C4" s="177">
        <v>100000</v>
      </c>
    </row>
    <row r="5" spans="1:12" x14ac:dyDescent="0.3">
      <c r="A5" s="87" t="s">
        <v>45</v>
      </c>
      <c r="B5" s="85"/>
      <c r="C5" s="178">
        <v>7.0000000000000007E-2</v>
      </c>
    </row>
    <row r="6" spans="1:12" x14ac:dyDescent="0.3">
      <c r="A6" s="84" t="s">
        <v>43</v>
      </c>
      <c r="B6" s="85"/>
      <c r="C6" s="177">
        <v>-706.77400778285187</v>
      </c>
    </row>
    <row r="7" spans="1:12" x14ac:dyDescent="0.3">
      <c r="A7" s="88" t="s">
        <v>38</v>
      </c>
      <c r="B7" s="87"/>
      <c r="C7" s="89">
        <f>NPER(C5/12,C6,C4)/12</f>
        <v>25.000497115913955</v>
      </c>
    </row>
    <row r="8" spans="1:12" ht="18" thickBot="1" x14ac:dyDescent="0.35">
      <c r="C8" s="82"/>
    </row>
    <row r="9" spans="1:12" ht="18" thickTop="1" x14ac:dyDescent="0.3">
      <c r="A9" s="244" t="s">
        <v>42</v>
      </c>
      <c r="B9" s="245"/>
      <c r="C9" s="246"/>
    </row>
    <row r="10" spans="1:12" x14ac:dyDescent="0.3">
      <c r="A10" s="247"/>
      <c r="B10" s="248"/>
      <c r="C10" s="249"/>
    </row>
    <row r="11" spans="1:12" x14ac:dyDescent="0.3">
      <c r="A11" s="84"/>
      <c r="B11" s="85"/>
      <c r="C11" s="86"/>
    </row>
    <row r="12" spans="1:12" x14ac:dyDescent="0.3">
      <c r="A12" s="84" t="s">
        <v>44</v>
      </c>
      <c r="B12" s="85"/>
      <c r="C12" s="177">
        <v>100000</v>
      </c>
    </row>
    <row r="13" spans="1:12" x14ac:dyDescent="0.3">
      <c r="A13" s="84" t="s">
        <v>43</v>
      </c>
      <c r="B13" s="85"/>
      <c r="C13" s="177">
        <v>-707</v>
      </c>
    </row>
    <row r="14" spans="1:12" x14ac:dyDescent="0.3">
      <c r="A14" s="84" t="s">
        <v>38</v>
      </c>
      <c r="B14" s="85"/>
      <c r="C14" s="179">
        <v>25</v>
      </c>
    </row>
    <row r="15" spans="1:12" x14ac:dyDescent="0.3">
      <c r="A15" s="88" t="s">
        <v>45</v>
      </c>
      <c r="B15" s="87"/>
      <c r="C15" s="90">
        <f>RATE(C14*12,C13,C12)*12</f>
        <v>7.0034610026723801E-2</v>
      </c>
    </row>
    <row r="16" spans="1:12" ht="18" thickBot="1" x14ac:dyDescent="0.35">
      <c r="C16" s="82"/>
      <c r="L16" s="91"/>
    </row>
    <row r="17" spans="1:3" ht="32.25" customHeight="1" thickTop="1" x14ac:dyDescent="0.3">
      <c r="A17" s="250" t="s">
        <v>39</v>
      </c>
      <c r="B17" s="251"/>
      <c r="C17" s="252"/>
    </row>
    <row r="18" spans="1:3" x14ac:dyDescent="0.3">
      <c r="A18" s="84"/>
      <c r="B18" s="85"/>
      <c r="C18" s="86"/>
    </row>
    <row r="19" spans="1:3" x14ac:dyDescent="0.3">
      <c r="A19" s="84" t="s">
        <v>44</v>
      </c>
      <c r="B19" s="85"/>
      <c r="C19" s="177">
        <v>14000</v>
      </c>
    </row>
    <row r="20" spans="1:3" x14ac:dyDescent="0.3">
      <c r="A20" s="87" t="s">
        <v>45</v>
      </c>
      <c r="B20" s="85"/>
      <c r="C20" s="178">
        <v>0.12</v>
      </c>
    </row>
    <row r="21" spans="1:3" x14ac:dyDescent="0.3">
      <c r="A21" s="84" t="s">
        <v>40</v>
      </c>
      <c r="B21" s="85"/>
      <c r="C21" s="179">
        <v>5</v>
      </c>
    </row>
    <row r="22" spans="1:3" x14ac:dyDescent="0.3">
      <c r="A22" s="88" t="s">
        <v>41</v>
      </c>
      <c r="B22" s="87"/>
      <c r="C22" s="92">
        <f>PMT(C20/12,C21*12,C19)</f>
        <v>-311.42226758862483</v>
      </c>
    </row>
  </sheetData>
  <mergeCells count="3">
    <mergeCell ref="A9:C10"/>
    <mergeCell ref="A17:C17"/>
    <mergeCell ref="A2:C2"/>
  </mergeCells>
  <phoneticPr fontId="0" type="noConversion"/>
  <pageMargins left="0.5" right="0.5" top="0.5" bottom="0.5" header="0.5" footer="0.5"/>
  <pageSetup paperSize="9" scale="75" orientation="portrait" horizontalDpi="180" verticalDpi="464" r:id="rId1"/>
  <headerFooter alignWithMargins="0">
    <oddFooter>&amp;C&amp;D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1" r:id="rId4" name="Button 19">
              <controlPr locked="0" defaultSize="0" autoFill="0" autoLine="0" autoPict="0">
                <anchor moveWithCells="1" sizeWithCells="1">
                  <from>
                    <xdr:col>2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4CE248FDD4BC4799BD3D6A5D5AB7B2" ma:contentTypeVersion="11" ma:contentTypeDescription="Create a new document." ma:contentTypeScope="" ma:versionID="c3acc625714e6187025540f885d7f145">
  <xsd:schema xmlns:xsd="http://www.w3.org/2001/XMLSchema" xmlns:xs="http://www.w3.org/2001/XMLSchema" xmlns:p="http://schemas.microsoft.com/office/2006/metadata/properties" xmlns:ns2="0a937a40-004b-45e5-acd2-134ae9a3cf94" xmlns:ns3="1f45a2c2-fc8a-48de-bc8b-dffe5827a174" targetNamespace="http://schemas.microsoft.com/office/2006/metadata/properties" ma:root="true" ma:fieldsID="78e3100c15c23955e10f40d7313dea57" ns2:_="" ns3:_="">
    <xsd:import namespace="0a937a40-004b-45e5-acd2-134ae9a3cf94"/>
    <xsd:import namespace="1f45a2c2-fc8a-48de-bc8b-dffe5827a1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37a40-004b-45e5-acd2-134ae9a3cf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5a2c2-fc8a-48de-bc8b-dffe5827a17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7DD186-64B8-1342-9FF7-7636B7FB34EA}">
  <ds:schemaRefs>
    <ds:schemaRef ds:uri="http://schemas.microsoft.com/office/2006/documentManagement/types"/>
    <ds:schemaRef ds:uri="http://schemas.openxmlformats.org/package/2006/metadata/core-properties"/>
    <ds:schemaRef ds:uri="0a937a40-004b-45e5-acd2-134ae9a3cf94"/>
    <ds:schemaRef ds:uri="http://purl.org/dc/terms/"/>
    <ds:schemaRef ds:uri="http://schemas.microsoft.com/office/infopath/2007/PartnerControls"/>
    <ds:schemaRef ds:uri="1f45a2c2-fc8a-48de-bc8b-dffe5827a174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11AAF63-5814-4AE9-8B5F-CC57602F71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C69B62-09B7-45B2-81CC-BCD70D0D0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937a40-004b-45e5-acd2-134ae9a3cf94"/>
    <ds:schemaRef ds:uri="1f45a2c2-fc8a-48de-bc8b-dffe5827a1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and Expenditure</vt:lpstr>
      <vt:lpstr>Expense Summary</vt:lpstr>
      <vt:lpstr>Assets &amp; Liabilities</vt:lpstr>
      <vt:lpstr>Superannuation</vt:lpstr>
      <vt:lpstr>Loans Calculators</vt:lpstr>
      <vt:lpstr>'Assets &amp; Liabilities'!Print_Area</vt:lpstr>
      <vt:lpstr>'Income and Expenditure'!Print_Area</vt:lpstr>
      <vt:lpstr>'Loans Calculators'!Print_Area</vt:lpstr>
      <vt:lpstr>Superannuation!Print_Area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Henderson Matusch</dc:creator>
  <cp:lastModifiedBy>Bianca Sutcliffe</cp:lastModifiedBy>
  <cp:lastPrinted>2021-03-23T05:36:26Z</cp:lastPrinted>
  <dcterms:created xsi:type="dcterms:W3CDTF">2000-03-10T13:27:59Z</dcterms:created>
  <dcterms:modified xsi:type="dcterms:W3CDTF">2021-04-27T00:40:54Z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0x010100694CE248FDD4BC4799BD3D6A5D5AB7B2</vt:lpwstr>
  </property>
</Properties>
</file>